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225" windowWidth="14205" windowHeight="10410" activeTab="16"/>
  </bookViews>
  <sheets>
    <sheet name="1월" sheetId="2" r:id="rId1"/>
    <sheet name="4월" sheetId="7" state="hidden" r:id="rId2"/>
    <sheet name="5월" sheetId="9" state="hidden" r:id="rId3"/>
    <sheet name="6월" sheetId="8" state="hidden" r:id="rId4"/>
    <sheet name="7월" sheetId="11" state="hidden" r:id="rId5"/>
    <sheet name="8월" sheetId="13" state="hidden" r:id="rId6"/>
    <sheet name="9월" sheetId="12" state="hidden" r:id="rId7"/>
    <sheet name="10월" sheetId="10" state="hidden" r:id="rId8"/>
    <sheet name="11월" sheetId="14" state="hidden" r:id="rId9"/>
    <sheet name="12월" sheetId="15" state="hidden" r:id="rId10"/>
    <sheet name="2월" sheetId="18" r:id="rId11"/>
    <sheet name="3월" sheetId="19" r:id="rId12"/>
    <sheet name="4월." sheetId="20" r:id="rId13"/>
    <sheet name="5월." sheetId="21" r:id="rId14"/>
    <sheet name="6월." sheetId="22" r:id="rId15"/>
    <sheet name="7월." sheetId="23" r:id="rId16"/>
    <sheet name="8월." sheetId="24" r:id="rId17"/>
  </sheets>
  <definedNames>
    <definedName name="_xlnm.Print_Area" localSheetId="7">'10월'!$B$1:$J$59</definedName>
    <definedName name="_xlnm.Print_Area" localSheetId="8">'11월'!$B$1:$J$59</definedName>
    <definedName name="_xlnm.Print_Area" localSheetId="9">'12월'!$B$1:$J$59</definedName>
    <definedName name="_xlnm.Print_Area" localSheetId="0">'1월'!$B$1:$J$58</definedName>
    <definedName name="_xlnm.Print_Area" localSheetId="10">'2월'!$B$1:$J$58</definedName>
    <definedName name="_xlnm.Print_Area" localSheetId="11">'3월'!$B$1:$J$60</definedName>
    <definedName name="_xlnm.Print_Area" localSheetId="1">'4월'!$B$1:$J$59</definedName>
    <definedName name="_xlnm.Print_Area" localSheetId="12">'4월.'!$B$1:$J$62</definedName>
    <definedName name="_xlnm.Print_Area" localSheetId="2">'5월'!$B$1:$J$59</definedName>
    <definedName name="_xlnm.Print_Area" localSheetId="13">'5월.'!$B$1:$J$62</definedName>
    <definedName name="_xlnm.Print_Area" localSheetId="3">'6월'!$B$1:$J$59</definedName>
    <definedName name="_xlnm.Print_Area" localSheetId="14">'6월.'!$B$1:$J$62</definedName>
    <definedName name="_xlnm.Print_Area" localSheetId="4">'7월'!$B$1:$J$59</definedName>
    <definedName name="_xlnm.Print_Area" localSheetId="15">'7월.'!$B$1:$J$64</definedName>
    <definedName name="_xlnm.Print_Area" localSheetId="5">'8월'!$B$1:$J$59</definedName>
    <definedName name="_xlnm.Print_Area" localSheetId="16">'8월.'!$B$1:$J$62</definedName>
    <definedName name="_xlnm.Print_Area" localSheetId="6">'9월'!$B$1:$J$59</definedName>
  </definedNames>
  <calcPr calcId="145621"/>
</workbook>
</file>

<file path=xl/calcChain.xml><?xml version="1.0" encoding="utf-8"?>
<calcChain xmlns="http://schemas.openxmlformats.org/spreadsheetml/2006/main">
  <c r="G22" i="24" l="1"/>
  <c r="G29" i="24"/>
  <c r="G28" i="24" l="1"/>
  <c r="G27" i="24"/>
  <c r="G26" i="24"/>
  <c r="G21" i="24"/>
  <c r="I21" i="24" s="1"/>
  <c r="G20" i="24"/>
  <c r="I20" i="24" s="1"/>
  <c r="G19" i="24"/>
  <c r="G18" i="24"/>
  <c r="I18" i="24" s="1"/>
  <c r="G17" i="24"/>
  <c r="I17" i="24" s="1"/>
  <c r="G16" i="24"/>
  <c r="G59" i="24"/>
  <c r="H29" i="24" s="1"/>
  <c r="G50" i="24"/>
  <c r="H28" i="24" s="1"/>
  <c r="G42" i="24"/>
  <c r="H27" i="24" s="1"/>
  <c r="I27" i="24" s="1"/>
  <c r="G8" i="24" s="1"/>
  <c r="G34" i="24"/>
  <c r="H26" i="24" s="1"/>
  <c r="I29" i="24"/>
  <c r="G10" i="24" s="1"/>
  <c r="I22" i="24"/>
  <c r="H19" i="24"/>
  <c r="H16" i="24"/>
  <c r="E6" i="24"/>
  <c r="I28" i="24" l="1"/>
  <c r="G9" i="24" s="1"/>
  <c r="I9" i="24" s="1"/>
  <c r="I19" i="24"/>
  <c r="H15" i="24"/>
  <c r="I16" i="24"/>
  <c r="I8" i="24"/>
  <c r="H8" i="24"/>
  <c r="H10" i="24"/>
  <c r="I10" i="24"/>
  <c r="I26" i="24"/>
  <c r="G7" i="24" s="1"/>
  <c r="G15" i="24"/>
  <c r="G28" i="23"/>
  <c r="G27" i="23"/>
  <c r="G26" i="23"/>
  <c r="G18" i="23"/>
  <c r="I18" i="23" s="1"/>
  <c r="G17" i="23"/>
  <c r="I17" i="23" s="1"/>
  <c r="G16" i="23"/>
  <c r="G21" i="23"/>
  <c r="I21" i="23" s="1"/>
  <c r="G20" i="23"/>
  <c r="I20" i="23" s="1"/>
  <c r="G19" i="23"/>
  <c r="G61" i="23"/>
  <c r="H29" i="23" s="1"/>
  <c r="G52" i="23"/>
  <c r="H28" i="23" s="1"/>
  <c r="G45" i="23"/>
  <c r="H27" i="23" s="1"/>
  <c r="G34" i="23"/>
  <c r="H26" i="23" s="1"/>
  <c r="G29" i="23"/>
  <c r="I29" i="23" s="1"/>
  <c r="G10" i="23" s="1"/>
  <c r="G22" i="23"/>
  <c r="I22" i="23" s="1"/>
  <c r="H19" i="23"/>
  <c r="H16" i="23"/>
  <c r="E6" i="23"/>
  <c r="I15" i="24" l="1"/>
  <c r="H9" i="24"/>
  <c r="I7" i="24"/>
  <c r="H7" i="24"/>
  <c r="G6" i="24"/>
  <c r="G15" i="23"/>
  <c r="I27" i="23"/>
  <c r="G8" i="23" s="1"/>
  <c r="H8" i="23" s="1"/>
  <c r="I19" i="23"/>
  <c r="I28" i="23"/>
  <c r="G9" i="23" s="1"/>
  <c r="I9" i="23" s="1"/>
  <c r="I26" i="23"/>
  <c r="G7" i="23" s="1"/>
  <c r="I16" i="23"/>
  <c r="I8" i="23"/>
  <c r="I10" i="23"/>
  <c r="H10" i="23"/>
  <c r="H15" i="23"/>
  <c r="H26" i="22"/>
  <c r="G22" i="22"/>
  <c r="G21" i="22"/>
  <c r="G20" i="22"/>
  <c r="G19" i="22"/>
  <c r="G18" i="22"/>
  <c r="G17" i="22"/>
  <c r="G16" i="22"/>
  <c r="G26" i="22"/>
  <c r="G27" i="22"/>
  <c r="I27" i="22" s="1"/>
  <c r="G8" i="22" s="1"/>
  <c r="H8" i="22" s="1"/>
  <c r="G28" i="22"/>
  <c r="G59" i="22"/>
  <c r="G50" i="22"/>
  <c r="H28" i="22" s="1"/>
  <c r="I28" i="22" s="1"/>
  <c r="G9" i="22" s="1"/>
  <c r="G43" i="22"/>
  <c r="G34" i="22"/>
  <c r="H29" i="22"/>
  <c r="G29" i="22"/>
  <c r="I29" i="22" s="1"/>
  <c r="G10" i="22" s="1"/>
  <c r="H27" i="22"/>
  <c r="I22" i="22"/>
  <c r="I21" i="22"/>
  <c r="I20" i="22"/>
  <c r="H19" i="22"/>
  <c r="I19" i="22" s="1"/>
  <c r="I18" i="22"/>
  <c r="I17" i="22"/>
  <c r="H16" i="22"/>
  <c r="I16" i="22"/>
  <c r="E6" i="22"/>
  <c r="H6" i="24" l="1"/>
  <c r="I6" i="24"/>
  <c r="H9" i="23"/>
  <c r="G6" i="23"/>
  <c r="I6" i="23" s="1"/>
  <c r="I15" i="23"/>
  <c r="H7" i="23"/>
  <c r="I7" i="23"/>
  <c r="H15" i="22"/>
  <c r="I26" i="22"/>
  <c r="G7" i="22" s="1"/>
  <c r="I7" i="22" s="1"/>
  <c r="I15" i="22"/>
  <c r="I9" i="22"/>
  <c r="H9" i="22"/>
  <c r="H10" i="22"/>
  <c r="I10" i="22"/>
  <c r="G6" i="22"/>
  <c r="I6" i="22" s="1"/>
  <c r="G15" i="22"/>
  <c r="I8" i="22"/>
  <c r="G27" i="21"/>
  <c r="G28" i="21"/>
  <c r="G29" i="21"/>
  <c r="G26" i="21"/>
  <c r="G17" i="21"/>
  <c r="G18" i="21"/>
  <c r="I18" i="21" s="1"/>
  <c r="G19" i="21"/>
  <c r="G20" i="21"/>
  <c r="G21" i="21"/>
  <c r="G22" i="21"/>
  <c r="I22" i="21" s="1"/>
  <c r="G16" i="21"/>
  <c r="G59" i="21"/>
  <c r="G50" i="21"/>
  <c r="G43" i="21"/>
  <c r="H27" i="21" s="1"/>
  <c r="I27" i="21" s="1"/>
  <c r="G8" i="21" s="1"/>
  <c r="G34" i="21"/>
  <c r="H26" i="21" s="1"/>
  <c r="H29" i="21"/>
  <c r="I29" i="21"/>
  <c r="G10" i="21" s="1"/>
  <c r="H28" i="21"/>
  <c r="I28" i="21" s="1"/>
  <c r="G9" i="21" s="1"/>
  <c r="I26" i="21"/>
  <c r="G7" i="21" s="1"/>
  <c r="I21" i="21"/>
  <c r="I20" i="21"/>
  <c r="H19" i="21"/>
  <c r="I19" i="21" s="1"/>
  <c r="I17" i="21"/>
  <c r="H16" i="21"/>
  <c r="H15" i="21" s="1"/>
  <c r="G15" i="21"/>
  <c r="E6" i="21"/>
  <c r="H6" i="23" l="1"/>
  <c r="H7" i="22"/>
  <c r="H6" i="22"/>
  <c r="H8" i="21"/>
  <c r="I8" i="21"/>
  <c r="H9" i="21"/>
  <c r="I9" i="21"/>
  <c r="I7" i="21"/>
  <c r="H7" i="21"/>
  <c r="G6" i="21"/>
  <c r="I6" i="21" s="1"/>
  <c r="H10" i="21"/>
  <c r="I10" i="21"/>
  <c r="I16" i="21"/>
  <c r="I15" i="21" s="1"/>
  <c r="G27" i="20"/>
  <c r="G28" i="20"/>
  <c r="G29" i="20"/>
  <c r="G26" i="20"/>
  <c r="G17" i="20"/>
  <c r="G18" i="20"/>
  <c r="I18" i="20" s="1"/>
  <c r="G19" i="20"/>
  <c r="G20" i="20"/>
  <c r="I20" i="20" s="1"/>
  <c r="G21" i="20"/>
  <c r="I21" i="20" s="1"/>
  <c r="G22" i="20"/>
  <c r="G16" i="20"/>
  <c r="G59" i="20"/>
  <c r="H29" i="20" s="1"/>
  <c r="I29" i="20" s="1"/>
  <c r="G10" i="20" s="1"/>
  <c r="G50" i="20"/>
  <c r="H28" i="20" s="1"/>
  <c r="G43" i="20"/>
  <c r="H27" i="20" s="1"/>
  <c r="I27" i="20" s="1"/>
  <c r="G8" i="20" s="1"/>
  <c r="G34" i="20"/>
  <c r="H26" i="20" s="1"/>
  <c r="I22" i="20"/>
  <c r="H19" i="20"/>
  <c r="I17" i="20"/>
  <c r="H16" i="20"/>
  <c r="I16" i="20"/>
  <c r="E6" i="20"/>
  <c r="I10" i="19"/>
  <c r="G17" i="19"/>
  <c r="G18" i="19"/>
  <c r="I18" i="19" s="1"/>
  <c r="G19" i="19"/>
  <c r="G20" i="19"/>
  <c r="I20" i="19" s="1"/>
  <c r="G21" i="19"/>
  <c r="G22" i="19"/>
  <c r="G16" i="19"/>
  <c r="G27" i="19"/>
  <c r="G28" i="19"/>
  <c r="G29" i="19"/>
  <c r="G26" i="19"/>
  <c r="G57" i="19"/>
  <c r="H29" i="19" s="1"/>
  <c r="G48" i="19"/>
  <c r="H28" i="19" s="1"/>
  <c r="I28" i="19" s="1"/>
  <c r="G9" i="19" s="1"/>
  <c r="G41" i="19"/>
  <c r="G34" i="19"/>
  <c r="H26" i="19" s="1"/>
  <c r="H27" i="19"/>
  <c r="I22" i="19"/>
  <c r="H19" i="19"/>
  <c r="H16" i="19"/>
  <c r="E6" i="19"/>
  <c r="G27" i="18"/>
  <c r="G28" i="18"/>
  <c r="G29" i="18"/>
  <c r="G26" i="18"/>
  <c r="G21" i="18"/>
  <c r="G22" i="18"/>
  <c r="G20" i="18"/>
  <c r="G18" i="18"/>
  <c r="G16" i="18" s="1"/>
  <c r="G17" i="18"/>
  <c r="G55" i="18"/>
  <c r="G48" i="18"/>
  <c r="H28" i="18" s="1"/>
  <c r="I28" i="18" s="1"/>
  <c r="G9" i="18" s="1"/>
  <c r="G41" i="18"/>
  <c r="H27" i="18" s="1"/>
  <c r="G34" i="18"/>
  <c r="H26" i="18" s="1"/>
  <c r="I26" i="18" s="1"/>
  <c r="G7" i="18" s="1"/>
  <c r="H29" i="18"/>
  <c r="I29" i="18"/>
  <c r="G10" i="18" s="1"/>
  <c r="H10" i="18" s="1"/>
  <c r="I22" i="18"/>
  <c r="I21" i="18"/>
  <c r="I20" i="18"/>
  <c r="H19" i="18"/>
  <c r="G19" i="18"/>
  <c r="I17" i="18"/>
  <c r="H16" i="18"/>
  <c r="E6" i="18"/>
  <c r="H29" i="2"/>
  <c r="H28" i="2"/>
  <c r="H27" i="2"/>
  <c r="H26" i="2"/>
  <c r="H6" i="21" l="1"/>
  <c r="H15" i="20"/>
  <c r="I28" i="20"/>
  <c r="G9" i="20" s="1"/>
  <c r="I9" i="20" s="1"/>
  <c r="I19" i="20"/>
  <c r="I15" i="20" s="1"/>
  <c r="I26" i="20"/>
  <c r="G7" i="20" s="1"/>
  <c r="I8" i="20"/>
  <c r="H8" i="20"/>
  <c r="I10" i="20"/>
  <c r="H10" i="20"/>
  <c r="G15" i="20"/>
  <c r="I29" i="19"/>
  <c r="G10" i="19" s="1"/>
  <c r="H10" i="19" s="1"/>
  <c r="I19" i="19"/>
  <c r="H15" i="19"/>
  <c r="I27" i="19"/>
  <c r="G8" i="19" s="1"/>
  <c r="I8" i="19" s="1"/>
  <c r="I16" i="19"/>
  <c r="I17" i="19"/>
  <c r="I26" i="19"/>
  <c r="G7" i="19" s="1"/>
  <c r="H8" i="19"/>
  <c r="H9" i="19"/>
  <c r="I9" i="19"/>
  <c r="I21" i="19"/>
  <c r="I16" i="18"/>
  <c r="H15" i="18"/>
  <c r="I19" i="18"/>
  <c r="I27" i="18"/>
  <c r="G8" i="18" s="1"/>
  <c r="I8" i="18" s="1"/>
  <c r="I15" i="18"/>
  <c r="I18" i="18"/>
  <c r="I7" i="18"/>
  <c r="I10" i="18"/>
  <c r="H7" i="18"/>
  <c r="I9" i="18"/>
  <c r="H9" i="18"/>
  <c r="G15" i="18"/>
  <c r="G34" i="2"/>
  <c r="H9" i="20" l="1"/>
  <c r="H7" i="20"/>
  <c r="G6" i="20"/>
  <c r="I7" i="20"/>
  <c r="I15" i="19"/>
  <c r="G15" i="19"/>
  <c r="I7" i="19"/>
  <c r="H7" i="19"/>
  <c r="G6" i="19"/>
  <c r="H8" i="18"/>
  <c r="G6" i="18"/>
  <c r="I6" i="18" s="1"/>
  <c r="G56" i="15"/>
  <c r="G49" i="15"/>
  <c r="G42" i="15"/>
  <c r="H27" i="15" s="1"/>
  <c r="G34" i="15"/>
  <c r="H26" i="15" s="1"/>
  <c r="H29" i="15"/>
  <c r="H28" i="15"/>
  <c r="H19" i="15"/>
  <c r="H16" i="15"/>
  <c r="H15" i="15"/>
  <c r="E6" i="15"/>
  <c r="G56" i="14"/>
  <c r="G49" i="14"/>
  <c r="H28" i="14" s="1"/>
  <c r="G42" i="14"/>
  <c r="H27" i="14" s="1"/>
  <c r="G34" i="14"/>
  <c r="H26" i="14" s="1"/>
  <c r="H29" i="14"/>
  <c r="H19" i="14"/>
  <c r="H16" i="14"/>
  <c r="H15" i="14" s="1"/>
  <c r="E6" i="14"/>
  <c r="G56" i="13"/>
  <c r="H29" i="13" s="1"/>
  <c r="G49" i="13"/>
  <c r="H28" i="13" s="1"/>
  <c r="G42" i="13"/>
  <c r="H27" i="13" s="1"/>
  <c r="G34" i="13"/>
  <c r="H26" i="13" s="1"/>
  <c r="H19" i="13"/>
  <c r="H16" i="13"/>
  <c r="E6" i="13"/>
  <c r="G56" i="12"/>
  <c r="H29" i="12" s="1"/>
  <c r="G49" i="12"/>
  <c r="H28" i="12" s="1"/>
  <c r="G42" i="12"/>
  <c r="H27" i="12" s="1"/>
  <c r="G34" i="12"/>
  <c r="H26" i="12" s="1"/>
  <c r="H19" i="12"/>
  <c r="H16" i="12"/>
  <c r="H15" i="12" s="1"/>
  <c r="E6" i="12"/>
  <c r="G56" i="11"/>
  <c r="G49" i="11"/>
  <c r="G42" i="11"/>
  <c r="H27" i="11" s="1"/>
  <c r="G34" i="11"/>
  <c r="H26" i="11" s="1"/>
  <c r="H29" i="11"/>
  <c r="H28" i="11"/>
  <c r="H19" i="11"/>
  <c r="H16" i="11"/>
  <c r="E6" i="11"/>
  <c r="G56" i="10"/>
  <c r="H29" i="10" s="1"/>
  <c r="G49" i="10"/>
  <c r="H28" i="10" s="1"/>
  <c r="G42" i="10"/>
  <c r="H27" i="10" s="1"/>
  <c r="G34" i="10"/>
  <c r="H26" i="10" s="1"/>
  <c r="H19" i="10"/>
  <c r="H16" i="10"/>
  <c r="E6" i="10"/>
  <c r="G56" i="9"/>
  <c r="G49" i="9"/>
  <c r="G42" i="9"/>
  <c r="G34" i="9"/>
  <c r="H26" i="9" s="1"/>
  <c r="H29" i="9"/>
  <c r="H28" i="9"/>
  <c r="H27" i="9"/>
  <c r="H19" i="9"/>
  <c r="H16" i="9"/>
  <c r="E6" i="9"/>
  <c r="G56" i="8"/>
  <c r="H29" i="8" s="1"/>
  <c r="G49" i="8"/>
  <c r="H28" i="8" s="1"/>
  <c r="G42" i="8"/>
  <c r="H27" i="8" s="1"/>
  <c r="G34" i="8"/>
  <c r="H26" i="8" s="1"/>
  <c r="H19" i="8"/>
  <c r="H16" i="8"/>
  <c r="H15" i="8" s="1"/>
  <c r="E6" i="8"/>
  <c r="G56" i="7"/>
  <c r="H29" i="7" s="1"/>
  <c r="G49" i="7"/>
  <c r="H28" i="7" s="1"/>
  <c r="G42" i="7"/>
  <c r="H27" i="7" s="1"/>
  <c r="G34" i="7"/>
  <c r="H26" i="7" s="1"/>
  <c r="H19" i="7"/>
  <c r="H16" i="7"/>
  <c r="E6" i="7"/>
  <c r="I6" i="20" l="1"/>
  <c r="H6" i="20"/>
  <c r="I6" i="19"/>
  <c r="H6" i="19"/>
  <c r="H6" i="18"/>
  <c r="H15" i="9"/>
  <c r="H15" i="11"/>
  <c r="G17" i="14"/>
  <c r="I17" i="14" s="1"/>
  <c r="G17" i="7"/>
  <c r="I17" i="7" s="1"/>
  <c r="H15" i="13"/>
  <c r="H15" i="10"/>
  <c r="H15" i="7"/>
  <c r="G55" i="2"/>
  <c r="G29" i="2" s="1"/>
  <c r="I29" i="2" s="1"/>
  <c r="G10" i="2" s="1"/>
  <c r="H10" i="2" s="1"/>
  <c r="G48" i="2"/>
  <c r="I28" i="2" s="1"/>
  <c r="I26" i="2"/>
  <c r="H19" i="2"/>
  <c r="G19" i="2"/>
  <c r="I17" i="2"/>
  <c r="G17" i="15" s="1"/>
  <c r="I17" i="15" s="1"/>
  <c r="I18" i="2"/>
  <c r="I20" i="2"/>
  <c r="I21" i="2"/>
  <c r="G21" i="14" s="1"/>
  <c r="I21" i="14" s="1"/>
  <c r="I22" i="2"/>
  <c r="G22" i="15" s="1"/>
  <c r="I22" i="15" s="1"/>
  <c r="G9" i="2" l="1"/>
  <c r="I9" i="2" s="1"/>
  <c r="G7" i="2"/>
  <c r="I7" i="2" s="1"/>
  <c r="G17" i="10"/>
  <c r="I17" i="10" s="1"/>
  <c r="G17" i="11"/>
  <c r="I17" i="11" s="1"/>
  <c r="G22" i="9"/>
  <c r="I22" i="9" s="1"/>
  <c r="G22" i="13"/>
  <c r="I22" i="13" s="1"/>
  <c r="G22" i="8"/>
  <c r="I22" i="8" s="1"/>
  <c r="G22" i="12"/>
  <c r="I22" i="12" s="1"/>
  <c r="G17" i="9"/>
  <c r="I17" i="9" s="1"/>
  <c r="G17" i="13"/>
  <c r="I17" i="13" s="1"/>
  <c r="G17" i="12"/>
  <c r="I17" i="12" s="1"/>
  <c r="G22" i="7"/>
  <c r="I22" i="7" s="1"/>
  <c r="G22" i="11"/>
  <c r="I22" i="11" s="1"/>
  <c r="G17" i="8"/>
  <c r="I17" i="8" s="1"/>
  <c r="G22" i="14"/>
  <c r="I22" i="14" s="1"/>
  <c r="G22" i="10"/>
  <c r="I22" i="10" s="1"/>
  <c r="G21" i="11"/>
  <c r="I21" i="11" s="1"/>
  <c r="G21" i="7"/>
  <c r="I21" i="7" s="1"/>
  <c r="G21" i="9"/>
  <c r="I21" i="9" s="1"/>
  <c r="G21" i="15"/>
  <c r="I21" i="15" s="1"/>
  <c r="G21" i="13"/>
  <c r="I21" i="13" s="1"/>
  <c r="G21" i="10"/>
  <c r="I21" i="10" s="1"/>
  <c r="G21" i="12"/>
  <c r="I21" i="12" s="1"/>
  <c r="G21" i="8"/>
  <c r="I21" i="8" s="1"/>
  <c r="G20" i="12"/>
  <c r="I20" i="12" s="1"/>
  <c r="G20" i="11"/>
  <c r="I20" i="11" s="1"/>
  <c r="G20" i="15"/>
  <c r="I20" i="15" s="1"/>
  <c r="G20" i="7"/>
  <c r="I20" i="7" s="1"/>
  <c r="G20" i="10"/>
  <c r="I20" i="10" s="1"/>
  <c r="G20" i="13"/>
  <c r="I20" i="13" s="1"/>
  <c r="G20" i="14"/>
  <c r="I20" i="14" s="1"/>
  <c r="G20" i="9"/>
  <c r="I20" i="9" s="1"/>
  <c r="G20" i="8"/>
  <c r="I20" i="8" s="1"/>
  <c r="H9" i="2"/>
  <c r="G18" i="13"/>
  <c r="I18" i="13" s="1"/>
  <c r="G18" i="14"/>
  <c r="I18" i="14" s="1"/>
  <c r="G18" i="12"/>
  <c r="I18" i="12" s="1"/>
  <c r="G18" i="11"/>
  <c r="I18" i="11" s="1"/>
  <c r="G18" i="10"/>
  <c r="I18" i="10" s="1"/>
  <c r="G18" i="9"/>
  <c r="I18" i="9" s="1"/>
  <c r="G18" i="15"/>
  <c r="I18" i="15" s="1"/>
  <c r="G18" i="8"/>
  <c r="I18" i="8" s="1"/>
  <c r="G18" i="7"/>
  <c r="I18" i="7" s="1"/>
  <c r="G29" i="7"/>
  <c r="I29" i="7" s="1"/>
  <c r="I19" i="2"/>
  <c r="E6" i="2"/>
  <c r="G41" i="2"/>
  <c r="G19" i="11" l="1"/>
  <c r="I19" i="11" s="1"/>
  <c r="G19" i="10"/>
  <c r="I19" i="10" s="1"/>
  <c r="G19" i="8"/>
  <c r="I19" i="8" s="1"/>
  <c r="G19" i="14"/>
  <c r="I19" i="14" s="1"/>
  <c r="G19" i="7"/>
  <c r="I19" i="7" s="1"/>
  <c r="G19" i="12"/>
  <c r="I19" i="12" s="1"/>
  <c r="G19" i="15"/>
  <c r="I19" i="15" s="1"/>
  <c r="G19" i="13"/>
  <c r="I19" i="13" s="1"/>
  <c r="G19" i="9"/>
  <c r="I19" i="9" s="1"/>
  <c r="I27" i="2"/>
  <c r="G10" i="7"/>
  <c r="H10" i="7" s="1"/>
  <c r="G29" i="9"/>
  <c r="I29" i="9" s="1"/>
  <c r="G28" i="7"/>
  <c r="I28" i="7" s="1"/>
  <c r="G26" i="7"/>
  <c r="I26" i="7" s="1"/>
  <c r="I10" i="2"/>
  <c r="H7" i="2"/>
  <c r="H16" i="2"/>
  <c r="G16" i="2"/>
  <c r="G15" i="2" s="1"/>
  <c r="I10" i="7" l="1"/>
  <c r="G8" i="2"/>
  <c r="G10" i="9"/>
  <c r="G29" i="8"/>
  <c r="I29" i="8" s="1"/>
  <c r="G9" i="7"/>
  <c r="H9" i="7" s="1"/>
  <c r="G28" i="9"/>
  <c r="I28" i="9" s="1"/>
  <c r="G7" i="7"/>
  <c r="I7" i="7" s="1"/>
  <c r="G26" i="9"/>
  <c r="I26" i="9" s="1"/>
  <c r="H15" i="2"/>
  <c r="I16" i="2"/>
  <c r="H8" i="2" l="1"/>
  <c r="I8" i="2"/>
  <c r="G6" i="2"/>
  <c r="I9" i="7"/>
  <c r="H7" i="7"/>
  <c r="G27" i="7"/>
  <c r="I27" i="7" s="1"/>
  <c r="G10" i="8"/>
  <c r="G29" i="11"/>
  <c r="I29" i="11" s="1"/>
  <c r="I10" i="9"/>
  <c r="H10" i="9"/>
  <c r="G9" i="9"/>
  <c r="G28" i="8"/>
  <c r="I28" i="8" s="1"/>
  <c r="G7" i="9"/>
  <c r="G26" i="8"/>
  <c r="I26" i="8" s="1"/>
  <c r="I15" i="2"/>
  <c r="H6" i="2" l="1"/>
  <c r="I6" i="2"/>
  <c r="G8" i="7"/>
  <c r="G27" i="9"/>
  <c r="I27" i="9" s="1"/>
  <c r="G10" i="11"/>
  <c r="G29" i="13"/>
  <c r="I29" i="13" s="1"/>
  <c r="H10" i="8"/>
  <c r="I10" i="8"/>
  <c r="H9" i="9"/>
  <c r="I9" i="9"/>
  <c r="G9" i="8"/>
  <c r="G28" i="11"/>
  <c r="I28" i="11" s="1"/>
  <c r="I7" i="9"/>
  <c r="H7" i="9"/>
  <c r="G7" i="8"/>
  <c r="G26" i="11"/>
  <c r="I26" i="11" s="1"/>
  <c r="I8" i="7" l="1"/>
  <c r="H8" i="7"/>
  <c r="G6" i="7"/>
  <c r="G27" i="8"/>
  <c r="I27" i="8" s="1"/>
  <c r="G8" i="9"/>
  <c r="G10" i="13"/>
  <c r="G29" i="12"/>
  <c r="I29" i="12" s="1"/>
  <c r="I10" i="11"/>
  <c r="H10" i="11"/>
  <c r="G9" i="11"/>
  <c r="G28" i="13"/>
  <c r="I28" i="13" s="1"/>
  <c r="H9" i="8"/>
  <c r="I9" i="8"/>
  <c r="I7" i="8"/>
  <c r="H7" i="8"/>
  <c r="G7" i="11"/>
  <c r="G26" i="13"/>
  <c r="I26" i="13" s="1"/>
  <c r="G16" i="14"/>
  <c r="G16" i="12"/>
  <c r="G16" i="10"/>
  <c r="G16" i="11"/>
  <c r="G16" i="9"/>
  <c r="G16" i="8"/>
  <c r="G16" i="7"/>
  <c r="G16" i="15"/>
  <c r="G16" i="13"/>
  <c r="G8" i="8" l="1"/>
  <c r="G27" i="11"/>
  <c r="I27" i="11" s="1"/>
  <c r="H6" i="7"/>
  <c r="I6" i="7"/>
  <c r="I8" i="9"/>
  <c r="G6" i="9"/>
  <c r="H8" i="9"/>
  <c r="G10" i="12"/>
  <c r="G29" i="10"/>
  <c r="I29" i="10" s="1"/>
  <c r="H10" i="13"/>
  <c r="I10" i="13"/>
  <c r="G9" i="13"/>
  <c r="G28" i="12"/>
  <c r="I28" i="12" s="1"/>
  <c r="I9" i="11"/>
  <c r="H9" i="11"/>
  <c r="G7" i="13"/>
  <c r="G26" i="12"/>
  <c r="I26" i="12" s="1"/>
  <c r="I7" i="11"/>
  <c r="H7" i="11"/>
  <c r="I16" i="12"/>
  <c r="I15" i="12" s="1"/>
  <c r="G15" i="12"/>
  <c r="G15" i="13"/>
  <c r="I16" i="13"/>
  <c r="I15" i="13" s="1"/>
  <c r="I16" i="15"/>
  <c r="I15" i="15" s="1"/>
  <c r="G15" i="15"/>
  <c r="I16" i="11"/>
  <c r="I15" i="11" s="1"/>
  <c r="G15" i="11"/>
  <c r="G15" i="7"/>
  <c r="I16" i="7"/>
  <c r="I15" i="7" s="1"/>
  <c r="G15" i="10"/>
  <c r="I16" i="10"/>
  <c r="I15" i="10" s="1"/>
  <c r="I16" i="8"/>
  <c r="I15" i="8" s="1"/>
  <c r="G15" i="8"/>
  <c r="I16" i="9"/>
  <c r="I15" i="9" s="1"/>
  <c r="G15" i="9"/>
  <c r="G15" i="14"/>
  <c r="I16" i="14"/>
  <c r="I15" i="14" s="1"/>
  <c r="G27" i="13" l="1"/>
  <c r="I27" i="13" s="1"/>
  <c r="G8" i="11"/>
  <c r="H6" i="9"/>
  <c r="I6" i="9"/>
  <c r="I8" i="8"/>
  <c r="H8" i="8"/>
  <c r="G6" i="8"/>
  <c r="G10" i="10"/>
  <c r="G29" i="14"/>
  <c r="I29" i="14" s="1"/>
  <c r="H10" i="12"/>
  <c r="I10" i="12"/>
  <c r="G9" i="12"/>
  <c r="G28" i="10"/>
  <c r="I28" i="10" s="1"/>
  <c r="I9" i="13"/>
  <c r="H9" i="13"/>
  <c r="G7" i="12"/>
  <c r="G26" i="10"/>
  <c r="I26" i="10" s="1"/>
  <c r="I7" i="13"/>
  <c r="H7" i="13"/>
  <c r="I6" i="8" l="1"/>
  <c r="H6" i="8"/>
  <c r="I8" i="11"/>
  <c r="H8" i="11"/>
  <c r="G6" i="11"/>
  <c r="G8" i="13"/>
  <c r="G27" i="12"/>
  <c r="I27" i="12" s="1"/>
  <c r="G10" i="14"/>
  <c r="G29" i="15"/>
  <c r="I29" i="15" s="1"/>
  <c r="G10" i="15" s="1"/>
  <c r="I10" i="10"/>
  <c r="H10" i="10"/>
  <c r="G9" i="10"/>
  <c r="G28" i="14"/>
  <c r="I28" i="14" s="1"/>
  <c r="I9" i="12"/>
  <c r="H9" i="12"/>
  <c r="G7" i="10"/>
  <c r="G26" i="14"/>
  <c r="I26" i="14" s="1"/>
  <c r="I7" i="12"/>
  <c r="H7" i="12"/>
  <c r="G27" i="10" l="1"/>
  <c r="I27" i="10" s="1"/>
  <c r="G8" i="12"/>
  <c r="I8" i="13"/>
  <c r="H8" i="13"/>
  <c r="G6" i="13"/>
  <c r="I6" i="11"/>
  <c r="H6" i="11"/>
  <c r="H10" i="15"/>
  <c r="I10" i="15"/>
  <c r="H10" i="14"/>
  <c r="I10" i="14"/>
  <c r="G9" i="14"/>
  <c r="G28" i="15"/>
  <c r="I28" i="15" s="1"/>
  <c r="G9" i="15" s="1"/>
  <c r="I9" i="10"/>
  <c r="H9" i="10"/>
  <c r="G7" i="14"/>
  <c r="G26" i="15"/>
  <c r="I26" i="15" s="1"/>
  <c r="G7" i="15" s="1"/>
  <c r="I7" i="10"/>
  <c r="H7" i="10"/>
  <c r="I8" i="12" l="1"/>
  <c r="G6" i="12"/>
  <c r="H8" i="12"/>
  <c r="I6" i="13"/>
  <c r="H6" i="13"/>
  <c r="G27" i="14"/>
  <c r="I27" i="14" s="1"/>
  <c r="G8" i="10"/>
  <c r="I9" i="15"/>
  <c r="H9" i="15"/>
  <c r="H9" i="14"/>
  <c r="I9" i="14"/>
  <c r="I7" i="15"/>
  <c r="H7" i="15"/>
  <c r="I7" i="14"/>
  <c r="H7" i="14"/>
  <c r="I8" i="10" l="1"/>
  <c r="G6" i="10"/>
  <c r="H8" i="10"/>
  <c r="G27" i="15"/>
  <c r="I27" i="15" s="1"/>
  <c r="G8" i="15" s="1"/>
  <c r="G8" i="14"/>
  <c r="I6" i="12"/>
  <c r="H6" i="12"/>
  <c r="I8" i="15" l="1"/>
  <c r="H8" i="15"/>
  <c r="G6" i="15"/>
  <c r="I6" i="10"/>
  <c r="H6" i="10"/>
  <c r="I8" i="14"/>
  <c r="G6" i="14"/>
  <c r="H8" i="14"/>
  <c r="H6" i="14" l="1"/>
  <c r="I6" i="14"/>
  <c r="I6" i="15"/>
  <c r="H6" i="15"/>
</calcChain>
</file>

<file path=xl/sharedStrings.xml><?xml version="1.0" encoding="utf-8"?>
<sst xmlns="http://schemas.openxmlformats.org/spreadsheetml/2006/main" count="1335" uniqueCount="126">
  <si>
    <t>집행액</t>
    <phoneticPr fontId="2" type="noConversion"/>
  </si>
  <si>
    <t>계</t>
    <phoneticPr fontId="2" type="noConversion"/>
  </si>
  <si>
    <t>격려금</t>
    <phoneticPr fontId="2" type="noConversion"/>
  </si>
  <si>
    <t>축부의금</t>
    <phoneticPr fontId="2" type="noConversion"/>
  </si>
  <si>
    <t>카드 등</t>
    <phoneticPr fontId="2" type="noConversion"/>
  </si>
  <si>
    <t>오만찬</t>
    <phoneticPr fontId="2" type="noConversion"/>
  </si>
  <si>
    <t>물품구입</t>
    <phoneticPr fontId="2" type="noConversion"/>
  </si>
  <si>
    <t>화분 등</t>
    <phoneticPr fontId="2" type="noConversion"/>
  </si>
  <si>
    <t>누  계</t>
    <phoneticPr fontId="2" type="noConversion"/>
  </si>
  <si>
    <t>비 고</t>
    <phoneticPr fontId="2" type="noConversion"/>
  </si>
  <si>
    <t>잔 액</t>
    <phoneticPr fontId="2" type="noConversion"/>
  </si>
  <si>
    <t>집행율</t>
    <phoneticPr fontId="2" type="noConversion"/>
  </si>
  <si>
    <t>비  고</t>
    <phoneticPr fontId="2" type="noConversion"/>
  </si>
  <si>
    <t>소 계</t>
    <phoneticPr fontId="2" type="noConversion"/>
  </si>
  <si>
    <t>구    분</t>
    <phoneticPr fontId="2" type="noConversion"/>
  </si>
  <si>
    <t>집       행       액</t>
    <phoneticPr fontId="2" type="noConversion"/>
  </si>
  <si>
    <t>현   금</t>
    <phoneticPr fontId="2" type="noConversion"/>
  </si>
  <si>
    <t>일자</t>
    <phoneticPr fontId="2" type="noConversion"/>
  </si>
  <si>
    <t>집  행  내  용</t>
    <phoneticPr fontId="2" type="noConversion"/>
  </si>
  <si>
    <t>(단위:원)</t>
    <phoneticPr fontId="2" type="noConversion"/>
  </si>
  <si>
    <t>집 행 액</t>
    <phoneticPr fontId="2" type="noConversion"/>
  </si>
  <si>
    <t>집행장소</t>
    <phoneticPr fontId="2" type="noConversion"/>
  </si>
  <si>
    <t>집행인원</t>
    <phoneticPr fontId="2" type="noConversion"/>
  </si>
  <si>
    <t>예산액</t>
    <phoneticPr fontId="2" type="noConversion"/>
  </si>
  <si>
    <t>계</t>
    <phoneticPr fontId="2" type="noConversion"/>
  </si>
  <si>
    <t>□ 집행총괄(누계)</t>
    <phoneticPr fontId="2" type="noConversion"/>
  </si>
  <si>
    <t>□ 집행내역</t>
    <phoneticPr fontId="2" type="noConversion"/>
  </si>
  <si>
    <t>전월까지</t>
    <phoneticPr fontId="2" type="noConversion"/>
  </si>
  <si>
    <t>구     분</t>
    <phoneticPr fontId="2" type="noConversion"/>
  </si>
  <si>
    <t>합    계</t>
    <phoneticPr fontId="2" type="noConversion"/>
  </si>
  <si>
    <t>금  월</t>
    <phoneticPr fontId="2" type="noConversion"/>
  </si>
  <si>
    <t>기관운영업무추진비</t>
    <phoneticPr fontId="2" type="noConversion"/>
  </si>
  <si>
    <t>정원가산업무추진비</t>
    <phoneticPr fontId="2" type="noConversion"/>
  </si>
  <si>
    <t>부서운영업무추진비</t>
    <phoneticPr fontId="2" type="noConversion"/>
  </si>
  <si>
    <t>시책업무추진비</t>
    <phoneticPr fontId="2" type="noConversion"/>
  </si>
  <si>
    <t>□ 기관운영업무추진비</t>
    <phoneticPr fontId="2" type="noConversion"/>
  </si>
  <si>
    <t>□ 정원가산업무추진비 상세내역</t>
    <phoneticPr fontId="2" type="noConversion"/>
  </si>
  <si>
    <t>□ 부서운영업무추진비 상세내역</t>
    <phoneticPr fontId="2" type="noConversion"/>
  </si>
  <si>
    <t>□ 시책운영업무추진비 상세내역</t>
    <phoneticPr fontId="2" type="noConversion"/>
  </si>
  <si>
    <t>금 월</t>
    <phoneticPr fontId="2" type="noConversion"/>
  </si>
  <si>
    <t>누 계</t>
    <phoneticPr fontId="2" type="noConversion"/>
  </si>
  <si>
    <t>논산소방서장 업무추진비 집행현황(3월)</t>
    <phoneticPr fontId="2" type="noConversion"/>
  </si>
  <si>
    <t xml:space="preserve"> </t>
    <phoneticPr fontId="2" type="noConversion"/>
  </si>
  <si>
    <t>구  분</t>
    <phoneticPr fontId="2" type="noConversion"/>
  </si>
  <si>
    <t>아산소방서 업무추진비 집행현황(1월)</t>
    <phoneticPr fontId="2" type="noConversion"/>
  </si>
  <si>
    <t>부의금 지출</t>
    <phoneticPr fontId="2" type="noConversion"/>
  </si>
  <si>
    <t>직원 격려 오찬비 지급</t>
    <phoneticPr fontId="2" type="noConversion"/>
  </si>
  <si>
    <t>직원자녀 출산 격려품 구입</t>
    <phoneticPr fontId="2" type="noConversion"/>
  </si>
  <si>
    <t>직원 사기진작 격려품 구입</t>
    <phoneticPr fontId="2" type="noConversion"/>
  </si>
  <si>
    <t>화재대책과 간담회</t>
    <phoneticPr fontId="2" type="noConversion"/>
  </si>
  <si>
    <t>생생고기</t>
    <phoneticPr fontId="2" type="noConversion"/>
  </si>
  <si>
    <t>육개장이</t>
    <phoneticPr fontId="2" type="noConversion"/>
  </si>
  <si>
    <t>아산소방서 업무추진비 집행현황(2월)</t>
    <phoneticPr fontId="2" type="noConversion"/>
  </si>
  <si>
    <t>축의금 지출</t>
    <phoneticPr fontId="2" type="noConversion"/>
  </si>
  <si>
    <t>여직원 간담회 오찬비</t>
    <phoneticPr fontId="2" type="noConversion"/>
  </si>
  <si>
    <t>불티나꼬막짬뽕</t>
    <phoneticPr fontId="2" type="noConversion"/>
  </si>
  <si>
    <t>직원 자녀 출산 격려품 구입</t>
    <phoneticPr fontId="2" type="noConversion"/>
  </si>
  <si>
    <t>엔터베이비</t>
    <phoneticPr fontId="2" type="noConversion"/>
  </si>
  <si>
    <t>이마트트레이더스</t>
    <phoneticPr fontId="2" type="noConversion"/>
  </si>
  <si>
    <t>엔터베이비</t>
    <phoneticPr fontId="2" type="noConversion"/>
  </si>
  <si>
    <t>부서운영 다류 구입</t>
    <phoneticPr fontId="2" type="noConversion"/>
  </si>
  <si>
    <t>크린앤CF</t>
    <phoneticPr fontId="2" type="noConversion"/>
  </si>
  <si>
    <t>아산소방서 업무추진비 집행현황(3월)</t>
    <phoneticPr fontId="2" type="noConversion"/>
  </si>
  <si>
    <t>화재대책과 다류 구입</t>
    <phoneticPr fontId="2" type="noConversion"/>
  </si>
  <si>
    <t>유관기관 간담회 오찬비</t>
    <phoneticPr fontId="2" type="noConversion"/>
  </si>
  <si>
    <t>온양횟집</t>
    <phoneticPr fontId="2" type="noConversion"/>
  </si>
  <si>
    <t>순천만꼬막집</t>
    <phoneticPr fontId="2" type="noConversion"/>
  </si>
  <si>
    <t>봄날마트</t>
    <phoneticPr fontId="2" type="noConversion"/>
  </si>
  <si>
    <t>은행나무집</t>
    <phoneticPr fontId="2" type="noConversion"/>
  </si>
  <si>
    <t>현장대응단 직원 간담회 만찬비</t>
    <phoneticPr fontId="2" type="noConversion"/>
  </si>
  <si>
    <t>화재조사 학술대회 연구과재 TF팀 직원 간담회 오찬비</t>
    <phoneticPr fontId="2" type="noConversion"/>
  </si>
  <si>
    <t>현장대응단 직원 간담회 오찬비</t>
    <phoneticPr fontId="2" type="noConversion"/>
  </si>
  <si>
    <t>찬가</t>
    <phoneticPr fontId="2" type="noConversion"/>
  </si>
  <si>
    <t>채선당</t>
    <phoneticPr fontId="2" type="noConversion"/>
  </si>
  <si>
    <t>화재대책과 간담회 만찬비</t>
    <phoneticPr fontId="2" type="noConversion"/>
  </si>
  <si>
    <t>아산소방서 업무추진비 집행현황(4월)</t>
    <phoneticPr fontId="2" type="noConversion"/>
  </si>
  <si>
    <t>부의금 지출</t>
    <phoneticPr fontId="2" type="noConversion"/>
  </si>
  <si>
    <t>축의금 지출</t>
    <phoneticPr fontId="2" type="noConversion"/>
  </si>
  <si>
    <t>축의금 지출</t>
    <phoneticPr fontId="2" type="noConversion"/>
  </si>
  <si>
    <t>부의금 지출</t>
    <phoneticPr fontId="2" type="noConversion"/>
  </si>
  <si>
    <t>부유</t>
    <phoneticPr fontId="2" type="noConversion"/>
  </si>
  <si>
    <t>엔터베이비</t>
    <phoneticPr fontId="2" type="noConversion"/>
  </si>
  <si>
    <t>화재대책과 다류 구입</t>
    <phoneticPr fontId="2" type="noConversion"/>
  </si>
  <si>
    <t>소방행정과 간담회 만찬비</t>
    <phoneticPr fontId="2" type="noConversion"/>
  </si>
  <si>
    <t>늘봄갈비</t>
    <phoneticPr fontId="2" type="noConversion"/>
  </si>
  <si>
    <t>아산소방서 업무추진비 집행현황(5월)</t>
    <phoneticPr fontId="2" type="noConversion"/>
  </si>
  <si>
    <t>부의금 지출</t>
    <phoneticPr fontId="2" type="noConversion"/>
  </si>
  <si>
    <t>화재대책과 화합의 시간 오찬비</t>
    <phoneticPr fontId="2" type="noConversion"/>
  </si>
  <si>
    <t>바다조개구이</t>
    <phoneticPr fontId="2" type="noConversion"/>
  </si>
  <si>
    <t>아산소방서 업무추진비 집행현황(6월)</t>
    <phoneticPr fontId="2" type="noConversion"/>
  </si>
  <si>
    <t>기술경연대회(구급분야) 출전선수 격려금 지급</t>
    <phoneticPr fontId="2" type="noConversion"/>
  </si>
  <si>
    <t>부의금</t>
    <phoneticPr fontId="2" type="noConversion"/>
  </si>
  <si>
    <t>소방행정과 화합의 시간 개최</t>
    <phoneticPr fontId="2" type="noConversion"/>
  </si>
  <si>
    <t>화재대책과 다류 등 구입</t>
    <phoneticPr fontId="2" type="noConversion"/>
  </si>
  <si>
    <t>현장대응단 종이컵 등 구입</t>
    <phoneticPr fontId="2" type="noConversion"/>
  </si>
  <si>
    <t>아산소방서 업무추진비 집행현황(7월)</t>
    <phoneticPr fontId="2" type="noConversion"/>
  </si>
  <si>
    <t>기관운영업무추진비(다류구입) 지출</t>
    <phoneticPr fontId="2" type="noConversion"/>
  </si>
  <si>
    <t>두드림 전국 워크샵 격려품(수박) 구입</t>
    <phoneticPr fontId="2" type="noConversion"/>
  </si>
  <si>
    <t>봄날마트</t>
    <phoneticPr fontId="2" type="noConversion"/>
  </si>
  <si>
    <t>봄날마트</t>
    <phoneticPr fontId="2" type="noConversion"/>
  </si>
  <si>
    <t>아산소방서 인원충원 및 부지확보 업무협의 오찬비 지급</t>
    <phoneticPr fontId="2" type="noConversion"/>
  </si>
  <si>
    <t>똘고랑</t>
    <phoneticPr fontId="2" type="noConversion"/>
  </si>
  <si>
    <t>기관운영업무추진비(격려물품) 지출</t>
    <phoneticPr fontId="2" type="noConversion"/>
  </si>
  <si>
    <t>아산마트</t>
    <phoneticPr fontId="2" type="noConversion"/>
  </si>
  <si>
    <t>아산마트</t>
    <phoneticPr fontId="2" type="noConversion"/>
  </si>
  <si>
    <t>전현직 소방공무원 대화의 시간(간담회) 지출</t>
    <phoneticPr fontId="2" type="noConversion"/>
  </si>
  <si>
    <t>기관운영업무추진비(만찬) 지출</t>
    <phoneticPr fontId="2" type="noConversion"/>
  </si>
  <si>
    <t>늘봄갈비</t>
    <phoneticPr fontId="2" type="noConversion"/>
  </si>
  <si>
    <t>2019년 하반기 아산시 기자 간담회 오찬 지출</t>
    <phoneticPr fontId="2" type="noConversion"/>
  </si>
  <si>
    <t>화재특별조사 업무담당자 격려</t>
    <phoneticPr fontId="2" type="noConversion"/>
  </si>
  <si>
    <t>자연한정식</t>
    <phoneticPr fontId="2" type="noConversion"/>
  </si>
  <si>
    <t>아침목장</t>
    <phoneticPr fontId="2" type="noConversion"/>
  </si>
  <si>
    <t>화재대책과 화합의 시간 개최</t>
    <phoneticPr fontId="2" type="noConversion"/>
  </si>
  <si>
    <t>온궁</t>
    <phoneticPr fontId="2" type="noConversion"/>
  </si>
  <si>
    <t>일미정</t>
    <phoneticPr fontId="2" type="noConversion"/>
  </si>
  <si>
    <t>부서운영 업무추진비 지출(다류 등 구입)</t>
    <phoneticPr fontId="2" type="noConversion"/>
  </si>
  <si>
    <t>현장대응단 직원 간담회</t>
    <phoneticPr fontId="2" type="noConversion"/>
  </si>
  <si>
    <t>생생고기전문점</t>
    <phoneticPr fontId="2" type="noConversion"/>
  </si>
  <si>
    <t>아산소방서 업무추진비 집행현황(8월)</t>
    <phoneticPr fontId="2" type="noConversion"/>
  </si>
  <si>
    <t>부의금</t>
    <phoneticPr fontId="2" type="noConversion"/>
  </si>
  <si>
    <t>부의금</t>
    <phoneticPr fontId="2" type="noConversion"/>
  </si>
  <si>
    <t>직원 자녀 출산 격려품 구입</t>
    <phoneticPr fontId="2" type="noConversion"/>
  </si>
  <si>
    <t>아산시 유관기관 단결활동 다과류 구입</t>
    <phoneticPr fontId="2" type="noConversion"/>
  </si>
  <si>
    <t>아산마트</t>
    <phoneticPr fontId="2" type="noConversion"/>
  </si>
  <si>
    <t>시책운영업무추진비(만찬) 지출</t>
    <phoneticPr fontId="2" type="noConversion"/>
  </si>
  <si>
    <t>연춘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</si>
</sst>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0" fillId="0" borderId="0" xfId="1" applyFont="1" applyAlignment="1"/>
    <xf numFmtId="41" fontId="0" fillId="0" borderId="4" xfId="1" applyFont="1" applyBorder="1" applyAlignment="1">
      <alignment horizontal="center" shrinkToFit="1"/>
    </xf>
    <xf numFmtId="41" fontId="0" fillId="0" borderId="7" xfId="1" applyFont="1" applyBorder="1" applyAlignment="1">
      <alignment horizontal="center" shrinkToFit="1"/>
    </xf>
    <xf numFmtId="0" fontId="0" fillId="0" borderId="0" xfId="0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0" fillId="0" borderId="4" xfId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41" fontId="0" fillId="0" borderId="7" xfId="1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shrinkToFit="1"/>
    </xf>
    <xf numFmtId="41" fontId="6" fillId="0" borderId="7" xfId="1" applyFont="1" applyBorder="1" applyAlignment="1">
      <alignment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3" fillId="0" borderId="20" xfId="0" applyFont="1" applyBorder="1" applyAlignment="1">
      <alignment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41" fontId="0" fillId="0" borderId="5" xfId="0" applyNumberFormat="1" applyBorder="1" applyAlignment="1">
      <alignment horizontal="center" shrinkToFit="1"/>
    </xf>
    <xf numFmtId="41" fontId="0" fillId="0" borderId="8" xfId="0" applyNumberFormat="1" applyBorder="1" applyAlignment="1">
      <alignment horizontal="center" shrinkToFit="1"/>
    </xf>
    <xf numFmtId="14" fontId="7" fillId="0" borderId="3" xfId="0" applyNumberFormat="1" applyFont="1" applyBorder="1" applyAlignment="1">
      <alignment horizontal="center" vertical="center" shrinkToFit="1"/>
    </xf>
    <xf numFmtId="41" fontId="7" fillId="0" borderId="4" xfId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14" fontId="6" fillId="0" borderId="3" xfId="0" applyNumberFormat="1" applyFont="1" applyBorder="1" applyAlignment="1">
      <alignment horizontal="center" vertical="center" shrinkToFit="1"/>
    </xf>
    <xf numFmtId="41" fontId="6" fillId="0" borderId="4" xfId="1" applyFont="1" applyBorder="1" applyAlignment="1">
      <alignment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41" fontId="3" fillId="0" borderId="4" xfId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41" fontId="3" fillId="0" borderId="20" xfId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1" applyFont="1" applyBorder="1" applyAlignment="1">
      <alignment horizontal="center" shrinkToFit="1"/>
    </xf>
    <xf numFmtId="41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0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4" xfId="1" applyNumberFormat="1" applyFont="1" applyBorder="1" applyAlignment="1">
      <alignment horizont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14" fontId="6" fillId="0" borderId="3" xfId="0" applyNumberFormat="1" applyFont="1" applyBorder="1" applyAlignment="1">
      <alignment horizontal="center" shrinkToFit="1"/>
    </xf>
    <xf numFmtId="41" fontId="6" fillId="0" borderId="4" xfId="1" applyFont="1" applyBorder="1" applyAlignment="1">
      <alignment shrinkToFit="1"/>
    </xf>
    <xf numFmtId="0" fontId="6" fillId="0" borderId="4" xfId="0" applyFont="1" applyBorder="1" applyAlignment="1">
      <alignment horizontal="center" shrinkToFit="1"/>
    </xf>
    <xf numFmtId="0" fontId="8" fillId="0" borderId="5" xfId="0" applyFont="1" applyBorder="1" applyAlignment="1">
      <alignment horizontal="center" vertical="center" wrapText="1" shrinkToFit="1"/>
    </xf>
    <xf numFmtId="41" fontId="0" fillId="0" borderId="4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3" fillId="0" borderId="7" xfId="1" applyFont="1" applyBorder="1" applyAlignment="1">
      <alignment horizontal="center" shrinkToFit="1"/>
    </xf>
    <xf numFmtId="9" fontId="3" fillId="0" borderId="7" xfId="1" applyNumberFormat="1" applyFont="1" applyBorder="1" applyAlignment="1">
      <alignment horizontal="center" shrinkToFit="1"/>
    </xf>
    <xf numFmtId="41" fontId="6" fillId="0" borderId="4" xfId="1" applyFont="1" applyBorder="1" applyAlignment="1">
      <alignment horizontal="center" shrinkToFit="1"/>
    </xf>
    <xf numFmtId="41" fontId="6" fillId="0" borderId="7" xfId="1" applyFont="1" applyBorder="1" applyAlignment="1">
      <alignment horizontal="center" shrinkToFit="1"/>
    </xf>
    <xf numFmtId="41" fontId="3" fillId="0" borderId="4" xfId="1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4" xfId="1" applyFont="1" applyBorder="1" applyAlignment="1">
      <alignment horizontal="center" shrinkToFit="1"/>
    </xf>
    <xf numFmtId="14" fontId="6" fillId="0" borderId="24" xfId="0" applyNumberFormat="1" applyFont="1" applyBorder="1" applyAlignment="1">
      <alignment horizontal="center" vertical="center" shrinkToFit="1"/>
    </xf>
    <xf numFmtId="41" fontId="7" fillId="0" borderId="25" xfId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1" fontId="3" fillId="0" borderId="4" xfId="1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4" xfId="1" applyFont="1" applyBorder="1" applyAlignment="1">
      <alignment horizontal="center" shrinkToFit="1"/>
    </xf>
    <xf numFmtId="41" fontId="3" fillId="0" borderId="4" xfId="1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41" fontId="3" fillId="0" borderId="4" xfId="1" applyFont="1" applyBorder="1" applyAlignment="1">
      <alignment horizontal="center" shrinkToFit="1"/>
    </xf>
    <xf numFmtId="41" fontId="0" fillId="0" borderId="4" xfId="1" applyFont="1" applyFill="1" applyBorder="1" applyAlignment="1">
      <alignment horizontal="center" shrinkToFit="1"/>
    </xf>
    <xf numFmtId="41" fontId="0" fillId="0" borderId="7" xfId="1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shrinkToFit="1"/>
    </xf>
    <xf numFmtId="14" fontId="6" fillId="0" borderId="14" xfId="0" applyNumberFormat="1" applyFont="1" applyBorder="1" applyAlignment="1">
      <alignment horizontal="center" shrinkToFit="1"/>
    </xf>
    <xf numFmtId="14" fontId="6" fillId="0" borderId="12" xfId="0" applyNumberFormat="1" applyFont="1" applyBorder="1" applyAlignment="1">
      <alignment horizontal="center" shrinkToFit="1"/>
    </xf>
    <xf numFmtId="14" fontId="6" fillId="0" borderId="4" xfId="0" applyNumberFormat="1" applyFont="1" applyBorder="1" applyAlignment="1">
      <alignment horizontal="center" vertical="center" shrinkToFit="1"/>
    </xf>
    <xf numFmtId="14" fontId="6" fillId="0" borderId="9" xfId="0" applyNumberFormat="1" applyFont="1" applyBorder="1" applyAlignment="1">
      <alignment horizontal="center" vertical="center" shrinkToFit="1"/>
    </xf>
    <xf numFmtId="14" fontId="6" fillId="0" borderId="13" xfId="0" applyNumberFormat="1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shrinkToFit="1"/>
    </xf>
    <xf numFmtId="14" fontId="7" fillId="0" borderId="4" xfId="0" applyNumberFormat="1" applyFont="1" applyBorder="1" applyAlignment="1">
      <alignment horizontal="center" vertical="center" shrinkToFit="1"/>
    </xf>
    <xf numFmtId="14" fontId="3" fillId="0" borderId="2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14" fontId="6" fillId="0" borderId="7" xfId="0" applyNumberFormat="1" applyFont="1" applyBorder="1" applyAlignment="1">
      <alignment horizontal="center" vertical="center" shrinkToFit="1"/>
    </xf>
    <xf numFmtId="14" fontId="7" fillId="0" borderId="9" xfId="0" applyNumberFormat="1" applyFont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14" fontId="7" fillId="0" borderId="7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58"/>
  <sheetViews>
    <sheetView view="pageBreakPreview" topLeftCell="A13" zoomScale="85" zoomScaleNormal="100" zoomScaleSheetLayoutView="85" workbookViewId="0">
      <selection activeCell="B37" sqref="B37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customWidth="1"/>
    <col min="4" max="4" width="13" customWidth="1"/>
    <col min="5" max="5" width="4.625" customWidth="1"/>
    <col min="6" max="6" width="9.75" customWidth="1"/>
    <col min="7" max="7" width="12.875" customWidth="1"/>
    <col min="8" max="8" width="12.375" customWidth="1"/>
    <col min="9" max="9" width="12.75" customWidth="1"/>
    <col min="10" max="10" width="8.875" customWidth="1"/>
    <col min="11" max="11" width="11.875" bestFit="1" customWidth="1"/>
  </cols>
  <sheetData>
    <row r="2" spans="1:11" ht="31.5" x14ac:dyDescent="0.55000000000000004">
      <c r="B2" s="114" t="s">
        <v>44</v>
      </c>
      <c r="C2" s="114"/>
      <c r="D2" s="114"/>
      <c r="E2" s="114"/>
      <c r="F2" s="114"/>
      <c r="G2" s="114"/>
      <c r="H2" s="114"/>
      <c r="I2" s="114"/>
      <c r="J2" s="114"/>
    </row>
    <row r="3" spans="1:11" x14ac:dyDescent="0.3">
      <c r="J3" s="18" t="s">
        <v>19</v>
      </c>
    </row>
    <row r="4" spans="1:11" ht="24.75" customHeight="1" thickBot="1" x14ac:dyDescent="0.55000000000000004">
      <c r="B4" s="5" t="s">
        <v>25</v>
      </c>
      <c r="C4" s="4"/>
      <c r="D4" s="4"/>
    </row>
    <row r="5" spans="1:11" ht="21" customHeight="1" x14ac:dyDescent="0.3">
      <c r="B5" s="119" t="s">
        <v>14</v>
      </c>
      <c r="C5" s="120"/>
      <c r="D5" s="120"/>
      <c r="E5" s="115" t="s">
        <v>23</v>
      </c>
      <c r="F5" s="115"/>
      <c r="G5" s="77" t="s">
        <v>0</v>
      </c>
      <c r="H5" s="77" t="s">
        <v>10</v>
      </c>
      <c r="I5" s="77" t="s">
        <v>11</v>
      </c>
      <c r="J5" s="78" t="s">
        <v>9</v>
      </c>
    </row>
    <row r="6" spans="1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75">
        <f>SUM(G7:G10)</f>
        <v>2937800</v>
      </c>
      <c r="H6" s="75">
        <f>E6-G6</f>
        <v>21630200</v>
      </c>
      <c r="I6" s="61">
        <f>G6/E6</f>
        <v>0.11957831325301205</v>
      </c>
      <c r="J6" s="19"/>
    </row>
    <row r="7" spans="1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194000</v>
      </c>
      <c r="H7" s="75">
        <f t="shared" ref="H7:H10" si="0">E7-G7</f>
        <v>3986000</v>
      </c>
      <c r="I7" s="61">
        <f t="shared" ref="I7:I9" si="1">G7/E7</f>
        <v>4.6411483253588515E-2</v>
      </c>
      <c r="J7" s="33"/>
      <c r="K7" s="8"/>
    </row>
    <row r="8" spans="1:11" s="11" customFormat="1" ht="20.100000000000001" customHeight="1" x14ac:dyDescent="0.3">
      <c r="A8" s="1"/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2428800</v>
      </c>
      <c r="H8" s="75">
        <f t="shared" si="0"/>
        <v>5561200</v>
      </c>
      <c r="I8" s="61">
        <f t="shared" si="1"/>
        <v>0.30397997496871088</v>
      </c>
      <c r="J8" s="33"/>
      <c r="K8" s="8"/>
    </row>
    <row r="9" spans="1:11" s="11" customFormat="1" ht="20.100000000000001" customHeight="1" x14ac:dyDescent="0.3">
      <c r="A9" s="1"/>
      <c r="B9" s="121" t="s">
        <v>33</v>
      </c>
      <c r="C9" s="122"/>
      <c r="D9" s="122"/>
      <c r="E9" s="117">
        <v>9690000</v>
      </c>
      <c r="F9" s="117"/>
      <c r="G9" s="9">
        <f t="shared" si="2"/>
        <v>315000</v>
      </c>
      <c r="H9" s="75">
        <f t="shared" si="0"/>
        <v>9375000</v>
      </c>
      <c r="I9" s="61">
        <f t="shared" si="1"/>
        <v>3.2507739938080496E-2</v>
      </c>
      <c r="J9" s="33"/>
      <c r="K9" s="8"/>
    </row>
    <row r="10" spans="1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>G7/E7</f>
        <v>4.6411483253588515E-2</v>
      </c>
      <c r="J10" s="34"/>
      <c r="K10" s="8"/>
    </row>
    <row r="11" spans="1:11" ht="20.100000000000001" customHeight="1" x14ac:dyDescent="0.3"/>
    <row r="12" spans="1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1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1:11" ht="20.100000000000001" customHeight="1" x14ac:dyDescent="0.3">
      <c r="B14" s="128"/>
      <c r="C14" s="129"/>
      <c r="D14" s="129"/>
      <c r="E14" s="129"/>
      <c r="F14" s="129"/>
      <c r="G14" s="46" t="s">
        <v>27</v>
      </c>
      <c r="H14" s="46" t="s">
        <v>30</v>
      </c>
      <c r="I14" s="46" t="s">
        <v>8</v>
      </c>
      <c r="J14" s="127"/>
    </row>
    <row r="15" spans="1:11" s="11" customFormat="1" ht="20.100000000000001" customHeight="1" x14ac:dyDescent="0.3">
      <c r="A15" s="1"/>
      <c r="B15" s="128" t="s">
        <v>29</v>
      </c>
      <c r="C15" s="129"/>
      <c r="D15" s="129"/>
      <c r="E15" s="129"/>
      <c r="F15" s="129"/>
      <c r="G15" s="55">
        <f>SUM(G16,G19)</f>
        <v>0</v>
      </c>
      <c r="H15" s="55">
        <f>SUM(H16,H19)</f>
        <v>2937800</v>
      </c>
      <c r="I15" s="55">
        <f>SUM(I16,I19)</f>
        <v>2937800</v>
      </c>
      <c r="J15" s="56"/>
    </row>
    <row r="16" spans="1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SUM(G17:G18)</f>
        <v>0</v>
      </c>
      <c r="H16" s="15">
        <f t="shared" ref="H16" si="3">SUM(H17:H18)</f>
        <v>50000</v>
      </c>
      <c r="I16" s="15">
        <f>SUM(G16:H16)</f>
        <v>50000</v>
      </c>
      <c r="J16" s="2"/>
    </row>
    <row r="17" spans="1:10" ht="20.100000000000001" customHeight="1" x14ac:dyDescent="0.3">
      <c r="B17" s="128"/>
      <c r="C17" s="129"/>
      <c r="D17" s="129" t="s">
        <v>2</v>
      </c>
      <c r="E17" s="129"/>
      <c r="F17" s="129"/>
      <c r="G17" s="15">
        <v>0</v>
      </c>
      <c r="H17" s="15">
        <v>0</v>
      </c>
      <c r="I17" s="15">
        <f t="shared" ref="I17:I22" si="4">SUM(G17:H17)</f>
        <v>0</v>
      </c>
      <c r="J17" s="2"/>
    </row>
    <row r="18" spans="1:10" ht="20.100000000000001" customHeight="1" x14ac:dyDescent="0.3">
      <c r="B18" s="128"/>
      <c r="C18" s="129"/>
      <c r="D18" s="129" t="s">
        <v>3</v>
      </c>
      <c r="E18" s="129"/>
      <c r="F18" s="129"/>
      <c r="G18" s="15">
        <v>0</v>
      </c>
      <c r="H18" s="15">
        <v>50000</v>
      </c>
      <c r="I18" s="15">
        <f t="shared" si="4"/>
        <v>50000</v>
      </c>
      <c r="J18" s="2"/>
    </row>
    <row r="19" spans="1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SUM(G20:G22)</f>
        <v>0</v>
      </c>
      <c r="H19" s="15">
        <f>SUM(H20:H22)</f>
        <v>2887800</v>
      </c>
      <c r="I19" s="15">
        <f t="shared" si="4"/>
        <v>2887800</v>
      </c>
      <c r="J19" s="2"/>
    </row>
    <row r="20" spans="1:10" ht="20.100000000000001" customHeight="1" x14ac:dyDescent="0.3">
      <c r="B20" s="128"/>
      <c r="C20" s="129"/>
      <c r="D20" s="129" t="s">
        <v>5</v>
      </c>
      <c r="E20" s="129"/>
      <c r="F20" s="129"/>
      <c r="G20" s="15">
        <v>0</v>
      </c>
      <c r="H20" s="16">
        <v>459000</v>
      </c>
      <c r="I20" s="15">
        <f t="shared" si="4"/>
        <v>459000</v>
      </c>
      <c r="J20" s="2"/>
    </row>
    <row r="21" spans="1:10" ht="20.100000000000001" customHeight="1" x14ac:dyDescent="0.3">
      <c r="B21" s="128"/>
      <c r="C21" s="129"/>
      <c r="D21" s="129" t="s">
        <v>6</v>
      </c>
      <c r="E21" s="129"/>
      <c r="F21" s="129"/>
      <c r="G21" s="15"/>
      <c r="H21" s="15">
        <v>2428800</v>
      </c>
      <c r="I21" s="15">
        <f t="shared" si="4"/>
        <v>2428800</v>
      </c>
      <c r="J21" s="2"/>
    </row>
    <row r="22" spans="1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v>0</v>
      </c>
      <c r="H22" s="17">
        <v>0</v>
      </c>
      <c r="I22" s="17">
        <f t="shared" si="4"/>
        <v>0</v>
      </c>
      <c r="J22" s="3"/>
    </row>
    <row r="23" spans="1:10" s="11" customFormat="1" ht="20.100000000000001" customHeight="1" thickBot="1" x14ac:dyDescent="0.35">
      <c r="A23" s="1"/>
      <c r="B23" s="60"/>
      <c r="C23" s="57"/>
      <c r="D23" s="57"/>
      <c r="E23" s="57"/>
      <c r="F23" s="57"/>
      <c r="G23" s="58"/>
      <c r="H23" s="58"/>
      <c r="I23" s="58"/>
      <c r="J23" s="59"/>
    </row>
    <row r="24" spans="1:10" s="11" customFormat="1" ht="20.100000000000001" customHeight="1" x14ac:dyDescent="0.3">
      <c r="A24" s="1"/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1:10" s="11" customFormat="1" ht="20.100000000000001" customHeight="1" x14ac:dyDescent="0.3">
      <c r="A25" s="1"/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1:10" s="11" customFormat="1" ht="20.100000000000001" customHeight="1" x14ac:dyDescent="0.3">
      <c r="A26" s="1"/>
      <c r="B26" s="121" t="s">
        <v>31</v>
      </c>
      <c r="C26" s="122"/>
      <c r="D26" s="122"/>
      <c r="E26" s="122"/>
      <c r="F26" s="122"/>
      <c r="G26" s="15">
        <v>0</v>
      </c>
      <c r="H26" s="15">
        <f>G34</f>
        <v>194000</v>
      </c>
      <c r="I26" s="15">
        <f>SUM(G26:H26)</f>
        <v>194000</v>
      </c>
      <c r="J26" s="2"/>
    </row>
    <row r="27" spans="1:10" s="11" customFormat="1" ht="20.100000000000001" customHeight="1" x14ac:dyDescent="0.3">
      <c r="A27" s="1"/>
      <c r="B27" s="121" t="s">
        <v>32</v>
      </c>
      <c r="C27" s="122"/>
      <c r="D27" s="122"/>
      <c r="E27" s="122"/>
      <c r="F27" s="122"/>
      <c r="G27" s="15">
        <v>0</v>
      </c>
      <c r="H27" s="15">
        <f>G41</f>
        <v>2428800</v>
      </c>
      <c r="I27" s="15">
        <f t="shared" ref="I27:I29" si="5">SUM(G27:H27)</f>
        <v>2428800</v>
      </c>
      <c r="J27" s="2"/>
    </row>
    <row r="28" spans="1:10" s="11" customFormat="1" ht="20.100000000000001" customHeight="1" x14ac:dyDescent="0.3">
      <c r="A28" s="1"/>
      <c r="B28" s="121" t="s">
        <v>33</v>
      </c>
      <c r="C28" s="122"/>
      <c r="D28" s="122"/>
      <c r="E28" s="122"/>
      <c r="F28" s="122"/>
      <c r="G28" s="15">
        <v>0</v>
      </c>
      <c r="H28" s="15">
        <f>G48</f>
        <v>315000</v>
      </c>
      <c r="I28" s="15">
        <f t="shared" si="5"/>
        <v>315000</v>
      </c>
      <c r="J28" s="2"/>
    </row>
    <row r="29" spans="1:10" s="11" customFormat="1" ht="20.100000000000001" customHeight="1" thickBot="1" x14ac:dyDescent="0.35">
      <c r="A29" s="1"/>
      <c r="B29" s="123" t="s">
        <v>34</v>
      </c>
      <c r="C29" s="124"/>
      <c r="D29" s="124"/>
      <c r="E29" s="124"/>
      <c r="F29" s="124"/>
      <c r="G29" s="17">
        <f>G55</f>
        <v>0</v>
      </c>
      <c r="H29" s="17">
        <f>G55</f>
        <v>0</v>
      </c>
      <c r="I29" s="17">
        <f t="shared" si="5"/>
        <v>0</v>
      </c>
      <c r="J29" s="3"/>
    </row>
    <row r="30" spans="1:10" s="11" customFormat="1" ht="20.100000000000001" customHeight="1" x14ac:dyDescent="0.3">
      <c r="A30" s="1"/>
      <c r="B30" s="57"/>
      <c r="C30" s="57"/>
      <c r="D30" s="57"/>
      <c r="E30" s="57"/>
      <c r="F30" s="57"/>
      <c r="G30" s="58"/>
      <c r="H30" s="58"/>
      <c r="I30" s="58"/>
      <c r="J30" s="59"/>
    </row>
    <row r="31" spans="1:10" x14ac:dyDescent="0.3">
      <c r="B31" s="144"/>
      <c r="C31" s="144"/>
      <c r="D31" s="144"/>
      <c r="E31" s="144"/>
      <c r="F31" s="144"/>
    </row>
    <row r="32" spans="1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20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24</v>
      </c>
      <c r="C34" s="143"/>
      <c r="D34" s="143"/>
      <c r="E34" s="143"/>
      <c r="F34" s="143"/>
      <c r="G34" s="45">
        <f>SUM(G35:G37)</f>
        <v>194000</v>
      </c>
      <c r="H34" s="29"/>
      <c r="I34" s="30"/>
      <c r="J34" s="31"/>
    </row>
    <row r="35" spans="1:10" s="11" customFormat="1" ht="22.5" customHeight="1" x14ac:dyDescent="0.3">
      <c r="A35" s="1"/>
      <c r="B35" s="35">
        <v>43476</v>
      </c>
      <c r="C35" s="142" t="s">
        <v>45</v>
      </c>
      <c r="D35" s="142"/>
      <c r="E35" s="142"/>
      <c r="F35" s="142"/>
      <c r="G35" s="36">
        <v>50000</v>
      </c>
      <c r="H35" s="32"/>
      <c r="I35" s="32">
        <v>1</v>
      </c>
      <c r="J35" s="37"/>
    </row>
    <row r="36" spans="1:10" s="11" customFormat="1" ht="22.5" customHeight="1" x14ac:dyDescent="0.3">
      <c r="A36" s="1"/>
      <c r="B36" s="35">
        <v>43494</v>
      </c>
      <c r="C36" s="142" t="s">
        <v>46</v>
      </c>
      <c r="D36" s="142"/>
      <c r="E36" s="142"/>
      <c r="F36" s="142"/>
      <c r="G36" s="36">
        <v>144000</v>
      </c>
      <c r="H36" s="32" t="s">
        <v>51</v>
      </c>
      <c r="I36" s="32">
        <v>16</v>
      </c>
      <c r="J36" s="37"/>
    </row>
    <row r="37" spans="1:10" s="11" customFormat="1" ht="22.5" customHeight="1" thickBot="1" x14ac:dyDescent="0.35">
      <c r="A37" s="1"/>
      <c r="B37" s="25"/>
      <c r="C37" s="141"/>
      <c r="D37" s="141"/>
      <c r="E37" s="141"/>
      <c r="F37" s="141"/>
      <c r="G37" s="26"/>
      <c r="H37" s="27"/>
      <c r="I37" s="27"/>
      <c r="J37" s="62"/>
    </row>
    <row r="38" spans="1:10" x14ac:dyDescent="0.3">
      <c r="H38" s="1"/>
    </row>
    <row r="39" spans="1:10" ht="27" thickBot="1" x14ac:dyDescent="0.55000000000000004">
      <c r="B39" s="125" t="s">
        <v>36</v>
      </c>
      <c r="C39" s="125"/>
      <c r="D39" s="125"/>
      <c r="E39" s="125"/>
      <c r="F39" s="125"/>
      <c r="G39" s="125"/>
      <c r="H39" s="125"/>
      <c r="I39" s="125"/>
      <c r="J39" s="125"/>
    </row>
    <row r="40" spans="1:10" s="6" customFormat="1" ht="22.5" customHeight="1" x14ac:dyDescent="0.3">
      <c r="A40" s="7"/>
      <c r="B40" s="22" t="s">
        <v>17</v>
      </c>
      <c r="C40" s="120" t="s">
        <v>18</v>
      </c>
      <c r="D40" s="120"/>
      <c r="E40" s="120"/>
      <c r="F40" s="120"/>
      <c r="G40" s="23" t="s">
        <v>20</v>
      </c>
      <c r="H40" s="24" t="s">
        <v>21</v>
      </c>
      <c r="I40" s="24" t="s">
        <v>22</v>
      </c>
      <c r="J40" s="21" t="s">
        <v>12</v>
      </c>
    </row>
    <row r="41" spans="1:10" ht="22.5" customHeight="1" x14ac:dyDescent="0.3">
      <c r="B41" s="40" t="s">
        <v>24</v>
      </c>
      <c r="C41" s="139"/>
      <c r="D41" s="139"/>
      <c r="E41" s="139"/>
      <c r="F41" s="139"/>
      <c r="G41" s="41">
        <f>SUM(G42:G44)</f>
        <v>2428800</v>
      </c>
      <c r="H41" s="42"/>
      <c r="I41" s="42"/>
      <c r="J41" s="43"/>
    </row>
    <row r="42" spans="1:10" s="11" customFormat="1" ht="22.5" customHeight="1" x14ac:dyDescent="0.3">
      <c r="A42" s="1"/>
      <c r="B42" s="38">
        <v>43483</v>
      </c>
      <c r="C42" s="136" t="s">
        <v>47</v>
      </c>
      <c r="D42" s="137"/>
      <c r="E42" s="137"/>
      <c r="F42" s="138"/>
      <c r="G42" s="39">
        <v>22400</v>
      </c>
      <c r="H42" s="32" t="s">
        <v>57</v>
      </c>
      <c r="I42" s="32">
        <v>1</v>
      </c>
      <c r="J42" s="37"/>
    </row>
    <row r="43" spans="1:10" s="11" customFormat="1" ht="22.5" customHeight="1" x14ac:dyDescent="0.3">
      <c r="A43" s="1"/>
      <c r="B43" s="38">
        <v>43490</v>
      </c>
      <c r="C43" s="135" t="s">
        <v>48</v>
      </c>
      <c r="D43" s="135"/>
      <c r="E43" s="135"/>
      <c r="F43" s="135"/>
      <c r="G43" s="36">
        <v>2406400</v>
      </c>
      <c r="H43" s="32" t="s">
        <v>58</v>
      </c>
      <c r="I43" s="32">
        <v>219</v>
      </c>
      <c r="J43" s="37"/>
    </row>
    <row r="44" spans="1:10" s="11" customFormat="1" ht="22.5" customHeight="1" thickBot="1" x14ac:dyDescent="0.35">
      <c r="A44" s="1"/>
      <c r="B44" s="25"/>
      <c r="C44" s="132"/>
      <c r="D44" s="133"/>
      <c r="E44" s="133"/>
      <c r="F44" s="134"/>
      <c r="G44" s="26"/>
      <c r="H44" s="27"/>
      <c r="I44" s="27"/>
      <c r="J44" s="28"/>
    </row>
    <row r="46" spans="1:10" ht="27" thickBot="1" x14ac:dyDescent="0.55000000000000004">
      <c r="B46" s="125" t="s">
        <v>37</v>
      </c>
      <c r="C46" s="125"/>
      <c r="D46" s="125"/>
      <c r="E46" s="125"/>
      <c r="F46" s="125"/>
      <c r="G46" s="125"/>
      <c r="H46" s="125"/>
      <c r="I46" s="125"/>
      <c r="J46" s="125"/>
    </row>
    <row r="47" spans="1:10" ht="22.5" customHeight="1" x14ac:dyDescent="0.3">
      <c r="B47" s="48" t="s">
        <v>17</v>
      </c>
      <c r="C47" s="120" t="s">
        <v>18</v>
      </c>
      <c r="D47" s="120"/>
      <c r="E47" s="120"/>
      <c r="F47" s="120"/>
      <c r="G47" s="49" t="s">
        <v>20</v>
      </c>
      <c r="H47" s="24" t="s">
        <v>21</v>
      </c>
      <c r="I47" s="24" t="s">
        <v>22</v>
      </c>
      <c r="J47" s="47" t="s">
        <v>12</v>
      </c>
    </row>
    <row r="48" spans="1:10" ht="22.5" customHeight="1" x14ac:dyDescent="0.3">
      <c r="B48" s="40" t="s">
        <v>24</v>
      </c>
      <c r="C48" s="139"/>
      <c r="D48" s="139"/>
      <c r="E48" s="139"/>
      <c r="F48" s="139"/>
      <c r="G48" s="41">
        <f>SUM(G49:G51)</f>
        <v>315000</v>
      </c>
      <c r="H48" s="42"/>
      <c r="I48" s="42"/>
      <c r="J48" s="43"/>
    </row>
    <row r="49" spans="2:10" ht="22.5" customHeight="1" x14ac:dyDescent="0.3">
      <c r="B49" s="38">
        <v>43487</v>
      </c>
      <c r="C49" s="136" t="s">
        <v>49</v>
      </c>
      <c r="D49" s="137"/>
      <c r="E49" s="137"/>
      <c r="F49" s="138"/>
      <c r="G49" s="39">
        <v>315000</v>
      </c>
      <c r="H49" s="32" t="s">
        <v>50</v>
      </c>
      <c r="I49" s="32">
        <v>21</v>
      </c>
      <c r="J49" s="37"/>
    </row>
    <row r="50" spans="2:10" ht="22.5" customHeight="1" x14ac:dyDescent="0.3">
      <c r="B50" s="38"/>
      <c r="C50" s="135"/>
      <c r="D50" s="135"/>
      <c r="E50" s="135"/>
      <c r="F50" s="135"/>
      <c r="G50" s="36"/>
      <c r="H50" s="32"/>
      <c r="I50" s="32"/>
      <c r="J50" s="37"/>
    </row>
    <row r="51" spans="2:10" ht="22.5" customHeight="1" thickBot="1" x14ac:dyDescent="0.35">
      <c r="B51" s="25"/>
      <c r="C51" s="132"/>
      <c r="D51" s="133"/>
      <c r="E51" s="133"/>
      <c r="F51" s="134"/>
      <c r="G51" s="26"/>
      <c r="H51" s="27"/>
      <c r="I51" s="27"/>
      <c r="J51" s="28"/>
    </row>
    <row r="53" spans="2:10" ht="27" thickBot="1" x14ac:dyDescent="0.55000000000000004">
      <c r="B53" s="125" t="s">
        <v>38</v>
      </c>
      <c r="C53" s="125"/>
      <c r="D53" s="125"/>
      <c r="E53" s="125"/>
      <c r="F53" s="125"/>
      <c r="G53" s="125"/>
      <c r="H53" s="125"/>
      <c r="I53" s="125"/>
      <c r="J53" s="125"/>
    </row>
    <row r="54" spans="2:10" ht="22.5" customHeight="1" x14ac:dyDescent="0.3">
      <c r="B54" s="48" t="s">
        <v>17</v>
      </c>
      <c r="C54" s="120" t="s">
        <v>18</v>
      </c>
      <c r="D54" s="120"/>
      <c r="E54" s="120"/>
      <c r="F54" s="120"/>
      <c r="G54" s="49" t="s">
        <v>20</v>
      </c>
      <c r="H54" s="24" t="s">
        <v>21</v>
      </c>
      <c r="I54" s="24" t="s">
        <v>22</v>
      </c>
      <c r="J54" s="47" t="s">
        <v>12</v>
      </c>
    </row>
    <row r="55" spans="2:10" ht="22.5" customHeight="1" x14ac:dyDescent="0.3">
      <c r="B55" s="40" t="s">
        <v>24</v>
      </c>
      <c r="C55" s="139"/>
      <c r="D55" s="139"/>
      <c r="E55" s="139"/>
      <c r="F55" s="139"/>
      <c r="G55" s="41">
        <f>SUM(G56:G58)</f>
        <v>0</v>
      </c>
      <c r="H55" s="42"/>
      <c r="I55" s="42"/>
      <c r="J55" s="43"/>
    </row>
    <row r="56" spans="2:10" ht="22.5" customHeight="1" x14ac:dyDescent="0.3">
      <c r="B56" s="38"/>
      <c r="C56" s="136"/>
      <c r="D56" s="137"/>
      <c r="E56" s="137"/>
      <c r="F56" s="138"/>
      <c r="G56" s="39"/>
      <c r="H56" s="32"/>
      <c r="I56" s="32"/>
      <c r="J56" s="37"/>
    </row>
    <row r="57" spans="2:10" ht="22.5" customHeight="1" x14ac:dyDescent="0.3">
      <c r="B57" s="38"/>
      <c r="C57" s="135"/>
      <c r="D57" s="135"/>
      <c r="E57" s="135"/>
      <c r="F57" s="135"/>
      <c r="G57" s="36"/>
      <c r="H57" s="32"/>
      <c r="I57" s="32"/>
      <c r="J57" s="37"/>
    </row>
    <row r="58" spans="2:10" ht="22.5" customHeight="1" thickBot="1" x14ac:dyDescent="0.35">
      <c r="B58" s="25"/>
      <c r="C58" s="132"/>
      <c r="D58" s="133"/>
      <c r="E58" s="133"/>
      <c r="F58" s="134"/>
      <c r="G58" s="26"/>
      <c r="H58" s="27"/>
      <c r="I58" s="27"/>
      <c r="J58" s="28"/>
    </row>
  </sheetData>
  <mergeCells count="60">
    <mergeCell ref="C57:F57"/>
    <mergeCell ref="C58:F58"/>
    <mergeCell ref="B46:J46"/>
    <mergeCell ref="B53:J53"/>
    <mergeCell ref="C47:F47"/>
    <mergeCell ref="C48:F48"/>
    <mergeCell ref="C49:F49"/>
    <mergeCell ref="C50:F50"/>
    <mergeCell ref="C51:F51"/>
    <mergeCell ref="C54:F54"/>
    <mergeCell ref="B27:F27"/>
    <mergeCell ref="B28:F28"/>
    <mergeCell ref="B29:F29"/>
    <mergeCell ref="C55:F55"/>
    <mergeCell ref="C56:F56"/>
    <mergeCell ref="D22:F22"/>
    <mergeCell ref="D17:F17"/>
    <mergeCell ref="C44:F44"/>
    <mergeCell ref="C43:F43"/>
    <mergeCell ref="C42:F42"/>
    <mergeCell ref="B32:J32"/>
    <mergeCell ref="C41:F41"/>
    <mergeCell ref="C33:F33"/>
    <mergeCell ref="C37:F37"/>
    <mergeCell ref="C36:F36"/>
    <mergeCell ref="C40:F40"/>
    <mergeCell ref="B39:J39"/>
    <mergeCell ref="C34:F34"/>
    <mergeCell ref="C35:F35"/>
    <mergeCell ref="B31:F31"/>
    <mergeCell ref="B26:F26"/>
    <mergeCell ref="B24:F24"/>
    <mergeCell ref="B12:J12"/>
    <mergeCell ref="G24:I24"/>
    <mergeCell ref="J24:J25"/>
    <mergeCell ref="J13:J14"/>
    <mergeCell ref="B13:F14"/>
    <mergeCell ref="G13:I13"/>
    <mergeCell ref="B25:F25"/>
    <mergeCell ref="D18:F18"/>
    <mergeCell ref="D19:F19"/>
    <mergeCell ref="B16:C18"/>
    <mergeCell ref="D20:F20"/>
    <mergeCell ref="B15:F15"/>
    <mergeCell ref="D16:F16"/>
    <mergeCell ref="D21:F21"/>
    <mergeCell ref="B19:C22"/>
    <mergeCell ref="B2:J2"/>
    <mergeCell ref="E5:F5"/>
    <mergeCell ref="E6:F6"/>
    <mergeCell ref="E7:F7"/>
    <mergeCell ref="E10:F10"/>
    <mergeCell ref="B5:D5"/>
    <mergeCell ref="B6:D6"/>
    <mergeCell ref="B7:D7"/>
    <mergeCell ref="B10:D10"/>
    <mergeCell ref="B8:D8"/>
    <mergeCell ref="E8:F8"/>
    <mergeCell ref="B9:D9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G16:H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48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'11월'!I26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'11월'!I27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'11월'!I28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'11월'!I29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58"/>
  <sheetViews>
    <sheetView view="pageBreakPreview" topLeftCell="A10" zoomScale="85" zoomScaleNormal="100" zoomScaleSheetLayoutView="85" workbookViewId="0">
      <selection activeCell="C43" sqref="C43:F43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52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77" t="s">
        <v>0</v>
      </c>
      <c r="H5" s="77" t="s">
        <v>10</v>
      </c>
      <c r="I5" s="77" t="s">
        <v>11</v>
      </c>
      <c r="J5" s="78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75">
        <f>SUM(G7:G10)</f>
        <v>3313400</v>
      </c>
      <c r="H6" s="75">
        <f>E6-G6</f>
        <v>21254600</v>
      </c>
      <c r="I6" s="61">
        <f>G6/E6</f>
        <v>0.13486649299902312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328000</v>
      </c>
      <c r="H7" s="75">
        <f t="shared" ref="H7:H10" si="0">E7-G7</f>
        <v>3852000</v>
      </c>
      <c r="I7" s="61">
        <f t="shared" ref="I7:I9" si="1">G7/E7</f>
        <v>7.8468899521531105E-2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2470400</v>
      </c>
      <c r="H8" s="75">
        <f t="shared" si="0"/>
        <v>5519600</v>
      </c>
      <c r="I8" s="61">
        <f t="shared" si="1"/>
        <v>0.30918648310387986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515000</v>
      </c>
      <c r="H9" s="75">
        <f t="shared" si="0"/>
        <v>9175000</v>
      </c>
      <c r="I9" s="61">
        <f t="shared" si="1"/>
        <v>5.3147574819401446E-2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>G7/E7</f>
        <v>7.8468899521531105E-2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80" t="s">
        <v>27</v>
      </c>
      <c r="H14" s="80" t="s">
        <v>30</v>
      </c>
      <c r="I14" s="80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2937800</v>
      </c>
      <c r="H15" s="55">
        <f>SUM(H16,H19)</f>
        <v>375600</v>
      </c>
      <c r="I15" s="55">
        <f>SUM(I16,I19)</f>
        <v>3313400</v>
      </c>
      <c r="J15" s="79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SUM(G17:G18)</f>
        <v>50000</v>
      </c>
      <c r="H16" s="15">
        <f t="shared" ref="H16" si="3">SUM(H17:H18)</f>
        <v>50000</v>
      </c>
      <c r="I16" s="15">
        <f>SUM(G16:H16)</f>
        <v>100000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'1월'!I17</f>
        <v>0</v>
      </c>
      <c r="H17" s="15">
        <v>0</v>
      </c>
      <c r="I17" s="15">
        <f t="shared" ref="I17:I22" si="4">SUM(G17:H17)</f>
        <v>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'1월'!I18</f>
        <v>50000</v>
      </c>
      <c r="H18" s="15">
        <v>50000</v>
      </c>
      <c r="I18" s="15">
        <f t="shared" si="4"/>
        <v>100000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SUM(G20:G22)</f>
        <v>2887800</v>
      </c>
      <c r="H19" s="15">
        <f>SUM(H20:H22)</f>
        <v>325600</v>
      </c>
      <c r="I19" s="15">
        <f t="shared" si="4"/>
        <v>3213400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'1월'!I20</f>
        <v>459000</v>
      </c>
      <c r="H20" s="16">
        <v>84000</v>
      </c>
      <c r="I20" s="15">
        <f t="shared" si="4"/>
        <v>543000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'1월'!I21</f>
        <v>2428800</v>
      </c>
      <c r="H21" s="15">
        <v>241600</v>
      </c>
      <c r="I21" s="15">
        <f t="shared" si="4"/>
        <v>2670400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'1월'!I22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'1월'!I26</f>
        <v>194000</v>
      </c>
      <c r="H26" s="15">
        <f>G34</f>
        <v>134000</v>
      </c>
      <c r="I26" s="15">
        <f>SUM(G26:H26)</f>
        <v>328000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'1월'!I27</f>
        <v>2428800</v>
      </c>
      <c r="H27" s="15">
        <f>G41</f>
        <v>41600</v>
      </c>
      <c r="I27" s="15">
        <f t="shared" ref="I27:I29" si="5">SUM(G27:H27)</f>
        <v>2470400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'1월'!I28</f>
        <v>315000</v>
      </c>
      <c r="H28" s="15">
        <f>G48</f>
        <v>200000</v>
      </c>
      <c r="I28" s="15">
        <f t="shared" si="5"/>
        <v>515000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'1월'!I29</f>
        <v>0</v>
      </c>
      <c r="H29" s="17">
        <f>G55</f>
        <v>0</v>
      </c>
      <c r="I29" s="17">
        <f t="shared" si="5"/>
        <v>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81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SUM(G35:G37)</f>
        <v>134000</v>
      </c>
      <c r="H34" s="29"/>
      <c r="I34" s="30"/>
      <c r="J34" s="31"/>
    </row>
    <row r="35" spans="1:10" ht="22.5" customHeight="1" x14ac:dyDescent="0.3">
      <c r="B35" s="35">
        <v>43514</v>
      </c>
      <c r="C35" s="142" t="s">
        <v>53</v>
      </c>
      <c r="D35" s="142"/>
      <c r="E35" s="142"/>
      <c r="F35" s="142"/>
      <c r="G35" s="36">
        <v>50000</v>
      </c>
      <c r="H35" s="32"/>
      <c r="I35" s="32">
        <v>1</v>
      </c>
      <c r="J35" s="37"/>
    </row>
    <row r="36" spans="1:10" ht="22.5" customHeight="1" x14ac:dyDescent="0.3">
      <c r="B36" s="35">
        <v>43516</v>
      </c>
      <c r="C36" s="142" t="s">
        <v>54</v>
      </c>
      <c r="D36" s="142"/>
      <c r="E36" s="142"/>
      <c r="F36" s="142"/>
      <c r="G36" s="36">
        <v>84000</v>
      </c>
      <c r="H36" s="32" t="s">
        <v>55</v>
      </c>
      <c r="I36" s="32">
        <v>10</v>
      </c>
      <c r="J36" s="37"/>
    </row>
    <row r="37" spans="1:10" ht="22.5" customHeight="1" thickBot="1" x14ac:dyDescent="0.35">
      <c r="B37" s="25"/>
      <c r="C37" s="141"/>
      <c r="D37" s="141"/>
      <c r="E37" s="141"/>
      <c r="F37" s="141"/>
      <c r="G37" s="26"/>
      <c r="H37" s="27"/>
      <c r="I37" s="27"/>
      <c r="J37" s="62"/>
    </row>
    <row r="38" spans="1:10" x14ac:dyDescent="0.3">
      <c r="H38" s="1"/>
    </row>
    <row r="39" spans="1:10" ht="27" thickBot="1" x14ac:dyDescent="0.55000000000000004">
      <c r="B39" s="125" t="s">
        <v>36</v>
      </c>
      <c r="C39" s="125"/>
      <c r="D39" s="125"/>
      <c r="E39" s="125"/>
      <c r="F39" s="125"/>
      <c r="G39" s="125"/>
      <c r="H39" s="125"/>
      <c r="I39" s="125"/>
      <c r="J39" s="125"/>
    </row>
    <row r="40" spans="1:10" s="6" customFormat="1" ht="22.5" customHeight="1" x14ac:dyDescent="0.3">
      <c r="A40" s="7"/>
      <c r="B40" s="76" t="s">
        <v>17</v>
      </c>
      <c r="C40" s="120" t="s">
        <v>18</v>
      </c>
      <c r="D40" s="120"/>
      <c r="E40" s="120"/>
      <c r="F40" s="120"/>
      <c r="G40" s="77" t="s">
        <v>20</v>
      </c>
      <c r="H40" s="24" t="s">
        <v>21</v>
      </c>
      <c r="I40" s="24" t="s">
        <v>22</v>
      </c>
      <c r="J40" s="78" t="s">
        <v>12</v>
      </c>
    </row>
    <row r="41" spans="1:10" ht="22.5" customHeight="1" x14ac:dyDescent="0.3">
      <c r="B41" s="40" t="s">
        <v>1</v>
      </c>
      <c r="C41" s="139"/>
      <c r="D41" s="139"/>
      <c r="E41" s="139"/>
      <c r="F41" s="139"/>
      <c r="G41" s="41">
        <f>SUM(G42:G44)</f>
        <v>41600</v>
      </c>
      <c r="H41" s="42"/>
      <c r="I41" s="42"/>
      <c r="J41" s="43"/>
    </row>
    <row r="42" spans="1:10" ht="22.5" customHeight="1" x14ac:dyDescent="0.3">
      <c r="B42" s="38">
        <v>43523</v>
      </c>
      <c r="C42" s="136" t="s">
        <v>56</v>
      </c>
      <c r="D42" s="137"/>
      <c r="E42" s="137"/>
      <c r="F42" s="138"/>
      <c r="G42" s="39">
        <v>20800</v>
      </c>
      <c r="H42" s="32" t="s">
        <v>59</v>
      </c>
      <c r="I42" s="32">
        <v>1</v>
      </c>
      <c r="J42" s="37"/>
    </row>
    <row r="43" spans="1:10" ht="22.5" customHeight="1" x14ac:dyDescent="0.3">
      <c r="B43" s="38">
        <v>43523</v>
      </c>
      <c r="C43" s="136" t="s">
        <v>56</v>
      </c>
      <c r="D43" s="137"/>
      <c r="E43" s="137"/>
      <c r="F43" s="138"/>
      <c r="G43" s="36">
        <v>20800</v>
      </c>
      <c r="H43" s="32" t="s">
        <v>59</v>
      </c>
      <c r="I43" s="32">
        <v>1</v>
      </c>
      <c r="J43" s="37"/>
    </row>
    <row r="44" spans="1:10" ht="22.5" customHeight="1" thickBot="1" x14ac:dyDescent="0.35">
      <c r="B44" s="25"/>
      <c r="C44" s="132"/>
      <c r="D44" s="133"/>
      <c r="E44" s="133"/>
      <c r="F44" s="134"/>
      <c r="G44" s="26"/>
      <c r="H44" s="27"/>
      <c r="I44" s="27"/>
      <c r="J44" s="28"/>
    </row>
    <row r="46" spans="1:10" ht="27" thickBot="1" x14ac:dyDescent="0.55000000000000004">
      <c r="B46" s="125" t="s">
        <v>37</v>
      </c>
      <c r="C46" s="125"/>
      <c r="D46" s="125"/>
      <c r="E46" s="125"/>
      <c r="F46" s="125"/>
      <c r="G46" s="125"/>
      <c r="H46" s="125"/>
      <c r="I46" s="125"/>
      <c r="J46" s="125"/>
    </row>
    <row r="47" spans="1:10" ht="22.5" customHeight="1" x14ac:dyDescent="0.3">
      <c r="B47" s="76" t="s">
        <v>17</v>
      </c>
      <c r="C47" s="120" t="s">
        <v>18</v>
      </c>
      <c r="D47" s="120"/>
      <c r="E47" s="120"/>
      <c r="F47" s="120"/>
      <c r="G47" s="77" t="s">
        <v>20</v>
      </c>
      <c r="H47" s="24" t="s">
        <v>21</v>
      </c>
      <c r="I47" s="24" t="s">
        <v>22</v>
      </c>
      <c r="J47" s="78" t="s">
        <v>12</v>
      </c>
    </row>
    <row r="48" spans="1:10" ht="22.5" customHeight="1" x14ac:dyDescent="0.3">
      <c r="B48" s="40" t="s">
        <v>1</v>
      </c>
      <c r="C48" s="139"/>
      <c r="D48" s="139"/>
      <c r="E48" s="139"/>
      <c r="F48" s="139"/>
      <c r="G48" s="41">
        <f>SUM(G49:G51)</f>
        <v>200000</v>
      </c>
      <c r="H48" s="42"/>
      <c r="I48" s="42"/>
      <c r="J48" s="43"/>
    </row>
    <row r="49" spans="2:10" ht="22.5" customHeight="1" x14ac:dyDescent="0.3">
      <c r="B49" s="38">
        <v>43524</v>
      </c>
      <c r="C49" s="136" t="s">
        <v>60</v>
      </c>
      <c r="D49" s="137"/>
      <c r="E49" s="137"/>
      <c r="F49" s="138"/>
      <c r="G49" s="39">
        <v>200000</v>
      </c>
      <c r="H49" s="32" t="s">
        <v>61</v>
      </c>
      <c r="I49" s="32"/>
      <c r="J49" s="37"/>
    </row>
    <row r="50" spans="2:10" ht="22.5" customHeight="1" x14ac:dyDescent="0.3">
      <c r="B50" s="38"/>
      <c r="C50" s="135"/>
      <c r="D50" s="135"/>
      <c r="E50" s="135"/>
      <c r="F50" s="135"/>
      <c r="G50" s="36"/>
      <c r="H50" s="32"/>
      <c r="I50" s="32"/>
      <c r="J50" s="37"/>
    </row>
    <row r="51" spans="2:10" ht="22.5" customHeight="1" thickBot="1" x14ac:dyDescent="0.35">
      <c r="B51" s="25"/>
      <c r="C51" s="132"/>
      <c r="D51" s="133"/>
      <c r="E51" s="133"/>
      <c r="F51" s="134"/>
      <c r="G51" s="26"/>
      <c r="H51" s="27"/>
      <c r="I51" s="27"/>
      <c r="J51" s="28"/>
    </row>
    <row r="53" spans="2:10" ht="27" thickBot="1" x14ac:dyDescent="0.55000000000000004">
      <c r="B53" s="125" t="s">
        <v>38</v>
      </c>
      <c r="C53" s="125"/>
      <c r="D53" s="125"/>
      <c r="E53" s="125"/>
      <c r="F53" s="125"/>
      <c r="G53" s="125"/>
      <c r="H53" s="125"/>
      <c r="I53" s="125"/>
      <c r="J53" s="125"/>
    </row>
    <row r="54" spans="2:10" ht="22.5" customHeight="1" x14ac:dyDescent="0.3">
      <c r="B54" s="76" t="s">
        <v>17</v>
      </c>
      <c r="C54" s="120" t="s">
        <v>18</v>
      </c>
      <c r="D54" s="120"/>
      <c r="E54" s="120"/>
      <c r="F54" s="120"/>
      <c r="G54" s="77" t="s">
        <v>20</v>
      </c>
      <c r="H54" s="24" t="s">
        <v>21</v>
      </c>
      <c r="I54" s="24" t="s">
        <v>22</v>
      </c>
      <c r="J54" s="78" t="s">
        <v>12</v>
      </c>
    </row>
    <row r="55" spans="2:10" ht="22.5" customHeight="1" x14ac:dyDescent="0.3">
      <c r="B55" s="40" t="s">
        <v>1</v>
      </c>
      <c r="C55" s="139"/>
      <c r="D55" s="139"/>
      <c r="E55" s="139"/>
      <c r="F55" s="139"/>
      <c r="G55" s="41">
        <f>SUM(G56:G58)</f>
        <v>0</v>
      </c>
      <c r="H55" s="42"/>
      <c r="I55" s="42"/>
      <c r="J55" s="43"/>
    </row>
    <row r="56" spans="2:10" ht="22.5" customHeight="1" x14ac:dyDescent="0.3">
      <c r="B56" s="38"/>
      <c r="C56" s="136"/>
      <c r="D56" s="137"/>
      <c r="E56" s="137"/>
      <c r="F56" s="138"/>
      <c r="G56" s="39"/>
      <c r="H56" s="32"/>
      <c r="I56" s="32"/>
      <c r="J56" s="37"/>
    </row>
    <row r="57" spans="2:10" ht="22.5" customHeight="1" x14ac:dyDescent="0.3">
      <c r="B57" s="38"/>
      <c r="C57" s="135"/>
      <c r="D57" s="135"/>
      <c r="E57" s="135"/>
      <c r="F57" s="135"/>
      <c r="G57" s="36"/>
      <c r="H57" s="32"/>
      <c r="I57" s="32"/>
      <c r="J57" s="37"/>
    </row>
    <row r="58" spans="2:10" ht="22.5" customHeight="1" thickBot="1" x14ac:dyDescent="0.35">
      <c r="B58" s="25"/>
      <c r="C58" s="132"/>
      <c r="D58" s="133"/>
      <c r="E58" s="133"/>
      <c r="F58" s="134"/>
      <c r="G58" s="26"/>
      <c r="H58" s="27"/>
      <c r="I58" s="27"/>
      <c r="J58" s="28"/>
    </row>
  </sheetData>
  <mergeCells count="60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B39:J39"/>
    <mergeCell ref="C40:F40"/>
    <mergeCell ref="C41:F41"/>
    <mergeCell ref="C42:F42"/>
    <mergeCell ref="C43:F43"/>
    <mergeCell ref="C44:F44"/>
    <mergeCell ref="B46:J46"/>
    <mergeCell ref="C47:F47"/>
    <mergeCell ref="C48:F48"/>
    <mergeCell ref="C57:F57"/>
    <mergeCell ref="C58:F58"/>
    <mergeCell ref="C50:F50"/>
    <mergeCell ref="C51:F51"/>
    <mergeCell ref="B53:J53"/>
    <mergeCell ref="C54:F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0"/>
  <sheetViews>
    <sheetView view="pageBreakPreview" topLeftCell="A19" zoomScale="85" zoomScaleNormal="100" zoomScaleSheetLayoutView="85" workbookViewId="0">
      <selection activeCell="B36" sqref="B36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62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77" t="s">
        <v>0</v>
      </c>
      <c r="H5" s="77" t="s">
        <v>10</v>
      </c>
      <c r="I5" s="77" t="s">
        <v>11</v>
      </c>
      <c r="J5" s="78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75">
        <f>SUM(G7:G10)</f>
        <v>4397500</v>
      </c>
      <c r="H6" s="75">
        <f>E6-G6</f>
        <v>20170500</v>
      </c>
      <c r="I6" s="61">
        <f>G6/E6</f>
        <v>0.17899299902311949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478000</v>
      </c>
      <c r="H7" s="75">
        <f t="shared" ref="H7:H10" si="0">E7-G7</f>
        <v>3702000</v>
      </c>
      <c r="I7" s="61">
        <f t="shared" ref="I7:I10" si="1">G7/E7</f>
        <v>0.11435406698564593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2470400</v>
      </c>
      <c r="H8" s="75">
        <f t="shared" si="0"/>
        <v>5519600</v>
      </c>
      <c r="I8" s="61">
        <f t="shared" si="1"/>
        <v>0.30918648310387986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1449100</v>
      </c>
      <c r="H9" s="75">
        <f t="shared" si="0"/>
        <v>8240900</v>
      </c>
      <c r="I9" s="61">
        <f t="shared" si="1"/>
        <v>0.14954592363261093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 t="shared" si="1"/>
        <v>0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80" t="s">
        <v>27</v>
      </c>
      <c r="H14" s="80" t="s">
        <v>30</v>
      </c>
      <c r="I14" s="80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3313400</v>
      </c>
      <c r="H15" s="55">
        <f>SUM(H16,H19)</f>
        <v>1084100</v>
      </c>
      <c r="I15" s="55">
        <f>SUM(I16,I19)</f>
        <v>4397500</v>
      </c>
      <c r="J15" s="79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'2월'!I16</f>
        <v>100000</v>
      </c>
      <c r="H16" s="15">
        <f t="shared" ref="H16" si="3">SUM(H17:H18)</f>
        <v>0</v>
      </c>
      <c r="I16" s="15">
        <f>SUM(G16:H16)</f>
        <v>100000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'2월'!I17</f>
        <v>0</v>
      </c>
      <c r="H17" s="15">
        <v>0</v>
      </c>
      <c r="I17" s="15">
        <f t="shared" ref="I17:I22" si="4">SUM(G17:H17)</f>
        <v>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'2월'!I18</f>
        <v>100000</v>
      </c>
      <c r="H18" s="15"/>
      <c r="I18" s="15">
        <f t="shared" si="4"/>
        <v>100000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'2월'!I19</f>
        <v>3213400</v>
      </c>
      <c r="H19" s="15">
        <f>SUM(H20:H22)</f>
        <v>1084100</v>
      </c>
      <c r="I19" s="15">
        <f t="shared" si="4"/>
        <v>4297500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'2월'!I20</f>
        <v>543000</v>
      </c>
      <c r="H20" s="16">
        <v>994600</v>
      </c>
      <c r="I20" s="15">
        <f t="shared" si="4"/>
        <v>1537600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'2월'!I21</f>
        <v>2670400</v>
      </c>
      <c r="H21" s="15">
        <v>89500</v>
      </c>
      <c r="I21" s="15">
        <f t="shared" si="4"/>
        <v>2759900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'2월'!I22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'2월'!I26</f>
        <v>328000</v>
      </c>
      <c r="H26" s="15">
        <f>G34</f>
        <v>150000</v>
      </c>
      <c r="I26" s="15">
        <f>SUM(G26:H26)</f>
        <v>478000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'2월'!I27</f>
        <v>2470400</v>
      </c>
      <c r="H27" s="15">
        <f>G41</f>
        <v>0</v>
      </c>
      <c r="I27" s="15">
        <f t="shared" ref="I27:I29" si="5">SUM(G27:H27)</f>
        <v>2470400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'2월'!I28</f>
        <v>515000</v>
      </c>
      <c r="H28" s="15">
        <f>G48</f>
        <v>934100</v>
      </c>
      <c r="I28" s="15">
        <f t="shared" si="5"/>
        <v>1449100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'2월'!I29</f>
        <v>0</v>
      </c>
      <c r="H29" s="17">
        <f>G57</f>
        <v>0</v>
      </c>
      <c r="I29" s="17">
        <f t="shared" si="5"/>
        <v>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81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SUM(G35:G37)</f>
        <v>150000</v>
      </c>
      <c r="H34" s="29"/>
      <c r="I34" s="30"/>
      <c r="J34" s="31"/>
    </row>
    <row r="35" spans="1:10" ht="22.5" customHeight="1" x14ac:dyDescent="0.3">
      <c r="B35" s="35">
        <v>43531</v>
      </c>
      <c r="C35" s="142" t="s">
        <v>64</v>
      </c>
      <c r="D35" s="142"/>
      <c r="E35" s="142"/>
      <c r="F35" s="142"/>
      <c r="G35" s="36">
        <v>150000</v>
      </c>
      <c r="H35" s="32" t="s">
        <v>65</v>
      </c>
      <c r="I35" s="32">
        <v>6</v>
      </c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thickBot="1" x14ac:dyDescent="0.35">
      <c r="B37" s="25"/>
      <c r="C37" s="141"/>
      <c r="D37" s="141"/>
      <c r="E37" s="141"/>
      <c r="F37" s="141"/>
      <c r="G37" s="26"/>
      <c r="H37" s="27"/>
      <c r="I37" s="27"/>
      <c r="J37" s="62"/>
    </row>
    <row r="38" spans="1:10" x14ac:dyDescent="0.3">
      <c r="H38" s="1"/>
    </row>
    <row r="39" spans="1:10" ht="27" thickBot="1" x14ac:dyDescent="0.55000000000000004">
      <c r="B39" s="125" t="s">
        <v>36</v>
      </c>
      <c r="C39" s="125"/>
      <c r="D39" s="125"/>
      <c r="E39" s="125"/>
      <c r="F39" s="125"/>
      <c r="G39" s="125"/>
      <c r="H39" s="125"/>
      <c r="I39" s="125"/>
      <c r="J39" s="125"/>
    </row>
    <row r="40" spans="1:10" s="6" customFormat="1" ht="22.5" customHeight="1" x14ac:dyDescent="0.3">
      <c r="A40" s="7"/>
      <c r="B40" s="76" t="s">
        <v>17</v>
      </c>
      <c r="C40" s="120" t="s">
        <v>18</v>
      </c>
      <c r="D40" s="120"/>
      <c r="E40" s="120"/>
      <c r="F40" s="120"/>
      <c r="G40" s="77" t="s">
        <v>20</v>
      </c>
      <c r="H40" s="24" t="s">
        <v>21</v>
      </c>
      <c r="I40" s="24" t="s">
        <v>22</v>
      </c>
      <c r="J40" s="78" t="s">
        <v>12</v>
      </c>
    </row>
    <row r="41" spans="1:10" ht="22.5" customHeight="1" x14ac:dyDescent="0.3">
      <c r="B41" s="40" t="s">
        <v>1</v>
      </c>
      <c r="C41" s="139"/>
      <c r="D41" s="139"/>
      <c r="E41" s="139"/>
      <c r="F41" s="139"/>
      <c r="G41" s="41">
        <f>SUM(G42:G44)</f>
        <v>0</v>
      </c>
      <c r="H41" s="42"/>
      <c r="I41" s="42"/>
      <c r="J41" s="43"/>
    </row>
    <row r="42" spans="1:10" ht="22.5" customHeight="1" x14ac:dyDescent="0.3">
      <c r="B42" s="38"/>
      <c r="C42" s="136"/>
      <c r="D42" s="137"/>
      <c r="E42" s="137"/>
      <c r="F42" s="138"/>
      <c r="G42" s="39"/>
      <c r="H42" s="32"/>
      <c r="I42" s="32"/>
      <c r="J42" s="37"/>
    </row>
    <row r="43" spans="1:10" ht="22.5" customHeight="1" x14ac:dyDescent="0.3">
      <c r="B43" s="38"/>
      <c r="C43" s="136"/>
      <c r="D43" s="137"/>
      <c r="E43" s="137"/>
      <c r="F43" s="138"/>
      <c r="G43" s="36"/>
      <c r="H43" s="32"/>
      <c r="I43" s="32"/>
      <c r="J43" s="37"/>
    </row>
    <row r="44" spans="1:10" ht="22.5" customHeight="1" thickBot="1" x14ac:dyDescent="0.35">
      <c r="B44" s="25"/>
      <c r="C44" s="132"/>
      <c r="D44" s="133"/>
      <c r="E44" s="133"/>
      <c r="F44" s="134"/>
      <c r="G44" s="26"/>
      <c r="H44" s="27"/>
      <c r="I44" s="27"/>
      <c r="J44" s="28"/>
    </row>
    <row r="46" spans="1:10" ht="27" thickBot="1" x14ac:dyDescent="0.55000000000000004">
      <c r="B46" s="125" t="s">
        <v>37</v>
      </c>
      <c r="C46" s="125"/>
      <c r="D46" s="125"/>
      <c r="E46" s="125"/>
      <c r="F46" s="125"/>
      <c r="G46" s="125"/>
      <c r="H46" s="125"/>
      <c r="I46" s="125"/>
      <c r="J46" s="125"/>
    </row>
    <row r="47" spans="1:10" ht="22.5" customHeight="1" x14ac:dyDescent="0.3">
      <c r="B47" s="76" t="s">
        <v>17</v>
      </c>
      <c r="C47" s="120" t="s">
        <v>18</v>
      </c>
      <c r="D47" s="120"/>
      <c r="E47" s="120"/>
      <c r="F47" s="120"/>
      <c r="G47" s="77" t="s">
        <v>20</v>
      </c>
      <c r="H47" s="24" t="s">
        <v>21</v>
      </c>
      <c r="I47" s="24" t="s">
        <v>22</v>
      </c>
      <c r="J47" s="78" t="s">
        <v>12</v>
      </c>
    </row>
    <row r="48" spans="1:10" ht="22.5" customHeight="1" x14ac:dyDescent="0.3">
      <c r="B48" s="40" t="s">
        <v>1</v>
      </c>
      <c r="C48" s="139"/>
      <c r="D48" s="139"/>
      <c r="E48" s="139"/>
      <c r="F48" s="139"/>
      <c r="G48" s="41">
        <f>SUM(G49:G53)</f>
        <v>934100</v>
      </c>
      <c r="H48" s="42"/>
      <c r="I48" s="42"/>
      <c r="J48" s="43"/>
    </row>
    <row r="49" spans="2:10" ht="22.5" customHeight="1" x14ac:dyDescent="0.3">
      <c r="B49" s="38">
        <v>43531</v>
      </c>
      <c r="C49" s="136" t="s">
        <v>70</v>
      </c>
      <c r="D49" s="137"/>
      <c r="E49" s="137"/>
      <c r="F49" s="138"/>
      <c r="G49" s="39">
        <v>169000</v>
      </c>
      <c r="H49" s="32" t="s">
        <v>66</v>
      </c>
      <c r="I49" s="32">
        <v>7</v>
      </c>
      <c r="J49" s="37"/>
    </row>
    <row r="50" spans="2:10" ht="22.5" customHeight="1" x14ac:dyDescent="0.3">
      <c r="B50" s="38">
        <v>43538</v>
      </c>
      <c r="C50" s="135" t="s">
        <v>63</v>
      </c>
      <c r="D50" s="135"/>
      <c r="E50" s="135"/>
      <c r="F50" s="135"/>
      <c r="G50" s="36">
        <v>89500</v>
      </c>
      <c r="H50" s="32" t="s">
        <v>67</v>
      </c>
      <c r="I50" s="32"/>
      <c r="J50" s="37"/>
    </row>
    <row r="51" spans="2:10" ht="22.5" customHeight="1" x14ac:dyDescent="0.3">
      <c r="B51" s="89">
        <v>43545</v>
      </c>
      <c r="C51" s="136" t="s">
        <v>69</v>
      </c>
      <c r="D51" s="137"/>
      <c r="E51" s="137"/>
      <c r="F51" s="138"/>
      <c r="G51" s="90">
        <v>90000</v>
      </c>
      <c r="H51" s="91" t="s">
        <v>68</v>
      </c>
      <c r="I51" s="91">
        <v>3</v>
      </c>
      <c r="J51" s="92"/>
    </row>
    <row r="52" spans="2:10" ht="22.5" customHeight="1" x14ac:dyDescent="0.3">
      <c r="B52" s="89">
        <v>43546</v>
      </c>
      <c r="C52" s="136" t="s">
        <v>71</v>
      </c>
      <c r="D52" s="137"/>
      <c r="E52" s="137"/>
      <c r="F52" s="138"/>
      <c r="G52" s="90">
        <v>110600</v>
      </c>
      <c r="H52" s="91" t="s">
        <v>73</v>
      </c>
      <c r="I52" s="91">
        <v>7</v>
      </c>
      <c r="J52" s="92"/>
    </row>
    <row r="53" spans="2:10" ht="22.5" customHeight="1" thickBot="1" x14ac:dyDescent="0.35">
      <c r="B53" s="25">
        <v>43550</v>
      </c>
      <c r="C53" s="132" t="s">
        <v>74</v>
      </c>
      <c r="D53" s="133"/>
      <c r="E53" s="133"/>
      <c r="F53" s="134"/>
      <c r="G53" s="26">
        <v>475000</v>
      </c>
      <c r="H53" s="27" t="s">
        <v>72</v>
      </c>
      <c r="I53" s="27">
        <v>19</v>
      </c>
      <c r="J53" s="28"/>
    </row>
    <row r="55" spans="2:10" ht="27" thickBot="1" x14ac:dyDescent="0.55000000000000004">
      <c r="B55" s="125" t="s">
        <v>38</v>
      </c>
      <c r="C55" s="125"/>
      <c r="D55" s="125"/>
      <c r="E55" s="125"/>
      <c r="F55" s="125"/>
      <c r="G55" s="125"/>
      <c r="H55" s="125"/>
      <c r="I55" s="125"/>
      <c r="J55" s="125"/>
    </row>
    <row r="56" spans="2:10" ht="22.5" customHeight="1" x14ac:dyDescent="0.3">
      <c r="B56" s="76" t="s">
        <v>17</v>
      </c>
      <c r="C56" s="120" t="s">
        <v>18</v>
      </c>
      <c r="D56" s="120"/>
      <c r="E56" s="120"/>
      <c r="F56" s="120"/>
      <c r="G56" s="77" t="s">
        <v>20</v>
      </c>
      <c r="H56" s="24" t="s">
        <v>21</v>
      </c>
      <c r="I56" s="24" t="s">
        <v>22</v>
      </c>
      <c r="J56" s="78" t="s">
        <v>12</v>
      </c>
    </row>
    <row r="57" spans="2:10" ht="22.5" customHeight="1" x14ac:dyDescent="0.3">
      <c r="B57" s="40" t="s">
        <v>1</v>
      </c>
      <c r="C57" s="139"/>
      <c r="D57" s="139"/>
      <c r="E57" s="139"/>
      <c r="F57" s="139"/>
      <c r="G57" s="41">
        <f>SUM(G58:G60)</f>
        <v>0</v>
      </c>
      <c r="H57" s="42"/>
      <c r="I57" s="42"/>
      <c r="J57" s="43"/>
    </row>
    <row r="58" spans="2:10" ht="22.5" customHeight="1" x14ac:dyDescent="0.3">
      <c r="B58" s="38"/>
      <c r="C58" s="136"/>
      <c r="D58" s="137"/>
      <c r="E58" s="137"/>
      <c r="F58" s="138"/>
      <c r="G58" s="39"/>
      <c r="H58" s="32"/>
      <c r="I58" s="32"/>
      <c r="J58" s="37"/>
    </row>
    <row r="59" spans="2:10" ht="22.5" customHeight="1" x14ac:dyDescent="0.3">
      <c r="B59" s="38"/>
      <c r="C59" s="135"/>
      <c r="D59" s="135"/>
      <c r="E59" s="135"/>
      <c r="F59" s="135"/>
      <c r="G59" s="36"/>
      <c r="H59" s="32"/>
      <c r="I59" s="32"/>
      <c r="J59" s="37"/>
    </row>
    <row r="60" spans="2:10" ht="22.5" customHeight="1" thickBot="1" x14ac:dyDescent="0.35">
      <c r="B60" s="25"/>
      <c r="C60" s="132"/>
      <c r="D60" s="133"/>
      <c r="E60" s="133"/>
      <c r="F60" s="134"/>
      <c r="G60" s="26"/>
      <c r="H60" s="27"/>
      <c r="I60" s="27"/>
      <c r="J60" s="28"/>
    </row>
  </sheetData>
  <mergeCells count="62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B39:J39"/>
    <mergeCell ref="C40:F40"/>
    <mergeCell ref="C41:F41"/>
    <mergeCell ref="C42:F42"/>
    <mergeCell ref="C43:F43"/>
    <mergeCell ref="C44:F44"/>
    <mergeCell ref="B46:J46"/>
    <mergeCell ref="C47:F47"/>
    <mergeCell ref="C48:F48"/>
    <mergeCell ref="C59:F59"/>
    <mergeCell ref="C60:F60"/>
    <mergeCell ref="C51:F51"/>
    <mergeCell ref="C52:F52"/>
    <mergeCell ref="C50:F50"/>
    <mergeCell ref="C53:F53"/>
    <mergeCell ref="B55:J55"/>
    <mergeCell ref="C56:F56"/>
    <mergeCell ref="C57:F57"/>
    <mergeCell ref="C58:F5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2"/>
  <sheetViews>
    <sheetView view="pageBreakPreview" topLeftCell="A19" zoomScale="85" zoomScaleNormal="100" zoomScaleSheetLayoutView="85" workbookViewId="0">
      <selection activeCell="P24" sqref="P24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75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77" t="s">
        <v>0</v>
      </c>
      <c r="H5" s="77" t="s">
        <v>10</v>
      </c>
      <c r="I5" s="77" t="s">
        <v>11</v>
      </c>
      <c r="J5" s="78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75">
        <f>SUM(G7:G10)</f>
        <v>5410400</v>
      </c>
      <c r="H6" s="75">
        <f>E6-G6</f>
        <v>19157600</v>
      </c>
      <c r="I6" s="61">
        <f>G6/E6</f>
        <v>0.22022142624552263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938000</v>
      </c>
      <c r="H7" s="75">
        <f t="shared" ref="H7:H10" si="0">E7-G7</f>
        <v>3242000</v>
      </c>
      <c r="I7" s="61">
        <f t="shared" ref="I7:I10" si="1">G7/E7</f>
        <v>0.22440191387559807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2499000</v>
      </c>
      <c r="H8" s="75">
        <f t="shared" si="0"/>
        <v>5491000</v>
      </c>
      <c r="I8" s="61">
        <f t="shared" si="1"/>
        <v>0.31276595744680852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1973400</v>
      </c>
      <c r="H9" s="75">
        <f t="shared" si="0"/>
        <v>7716600</v>
      </c>
      <c r="I9" s="61">
        <f t="shared" si="1"/>
        <v>0.20365325077399382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 t="shared" si="1"/>
        <v>0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80" t="s">
        <v>27</v>
      </c>
      <c r="H14" s="80" t="s">
        <v>30</v>
      </c>
      <c r="I14" s="80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4397500</v>
      </c>
      <c r="H15" s="55">
        <f>SUM(H16,H19)</f>
        <v>1012900</v>
      </c>
      <c r="I15" s="55">
        <f>SUM(I16,I19)</f>
        <v>5410400</v>
      </c>
      <c r="J15" s="79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'3월'!I16</f>
        <v>100000</v>
      </c>
      <c r="H16" s="15">
        <f t="shared" ref="H16" si="3">SUM(H17:H18)</f>
        <v>200000</v>
      </c>
      <c r="I16" s="15">
        <f>SUM(G16:H16)</f>
        <v>300000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'3월'!I17</f>
        <v>0</v>
      </c>
      <c r="H17" s="15">
        <v>0</v>
      </c>
      <c r="I17" s="15">
        <f t="shared" ref="I17:I22" si="4">SUM(G17:H17)</f>
        <v>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'3월'!I18</f>
        <v>100000</v>
      </c>
      <c r="H18" s="15">
        <v>200000</v>
      </c>
      <c r="I18" s="15">
        <f t="shared" si="4"/>
        <v>300000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'3월'!I19</f>
        <v>4297500</v>
      </c>
      <c r="H19" s="15">
        <f>SUM(H20:H22)</f>
        <v>812900</v>
      </c>
      <c r="I19" s="15">
        <f t="shared" si="4"/>
        <v>5110400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'3월'!I20</f>
        <v>1537600</v>
      </c>
      <c r="H20" s="16">
        <v>560000</v>
      </c>
      <c r="I20" s="15">
        <f t="shared" si="4"/>
        <v>2097600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'3월'!I21</f>
        <v>2759900</v>
      </c>
      <c r="H21" s="15">
        <v>252900</v>
      </c>
      <c r="I21" s="15">
        <f t="shared" si="4"/>
        <v>3012800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'3월'!I22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'3월'!I26</f>
        <v>478000</v>
      </c>
      <c r="H26" s="15">
        <f>G34</f>
        <v>460000</v>
      </c>
      <c r="I26" s="15">
        <f>SUM(G26:H26)</f>
        <v>938000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'3월'!I27</f>
        <v>2470400</v>
      </c>
      <c r="H27" s="15">
        <f>G43</f>
        <v>28600</v>
      </c>
      <c r="I27" s="15">
        <f t="shared" ref="I27:I29" si="5">SUM(G27:H27)</f>
        <v>2499000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'3월'!I28</f>
        <v>1449100</v>
      </c>
      <c r="H28" s="15">
        <f>G50</f>
        <v>524300</v>
      </c>
      <c r="I28" s="15">
        <f t="shared" si="5"/>
        <v>1973400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'3월'!I29</f>
        <v>0</v>
      </c>
      <c r="H29" s="17">
        <f>G59</f>
        <v>0</v>
      </c>
      <c r="I29" s="17">
        <f t="shared" si="5"/>
        <v>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81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SUM(G35:G39)</f>
        <v>460000</v>
      </c>
      <c r="H34" s="29"/>
      <c r="I34" s="30"/>
      <c r="J34" s="31"/>
    </row>
    <row r="35" spans="1:10" ht="22.5" customHeight="1" x14ac:dyDescent="0.3">
      <c r="B35" s="35">
        <v>43556</v>
      </c>
      <c r="C35" s="142" t="s">
        <v>76</v>
      </c>
      <c r="D35" s="142"/>
      <c r="E35" s="142"/>
      <c r="F35" s="142"/>
      <c r="G35" s="36">
        <v>50000</v>
      </c>
      <c r="H35" s="32"/>
      <c r="I35" s="32">
        <v>1</v>
      </c>
      <c r="J35" s="37"/>
    </row>
    <row r="36" spans="1:10" ht="22.5" customHeight="1" x14ac:dyDescent="0.3">
      <c r="B36" s="35">
        <v>43556</v>
      </c>
      <c r="C36" s="146" t="s">
        <v>78</v>
      </c>
      <c r="D36" s="147"/>
      <c r="E36" s="147"/>
      <c r="F36" s="148"/>
      <c r="G36" s="36">
        <v>50000</v>
      </c>
      <c r="H36" s="32"/>
      <c r="I36" s="32">
        <v>1</v>
      </c>
      <c r="J36" s="37"/>
    </row>
    <row r="37" spans="1:10" ht="22.5" customHeight="1" x14ac:dyDescent="0.3">
      <c r="B37" s="35">
        <v>43565</v>
      </c>
      <c r="C37" s="146" t="s">
        <v>54</v>
      </c>
      <c r="D37" s="147"/>
      <c r="E37" s="147"/>
      <c r="F37" s="148"/>
      <c r="G37" s="36">
        <v>260000</v>
      </c>
      <c r="H37" s="32" t="s">
        <v>80</v>
      </c>
      <c r="I37" s="32">
        <v>13</v>
      </c>
      <c r="J37" s="37"/>
    </row>
    <row r="38" spans="1:10" ht="22.5" customHeight="1" x14ac:dyDescent="0.3">
      <c r="B38" s="35">
        <v>43566</v>
      </c>
      <c r="C38" s="142" t="s">
        <v>77</v>
      </c>
      <c r="D38" s="142"/>
      <c r="E38" s="142"/>
      <c r="F38" s="142"/>
      <c r="G38" s="36">
        <v>50000</v>
      </c>
      <c r="H38" s="32"/>
      <c r="I38" s="32">
        <v>1</v>
      </c>
      <c r="J38" s="37"/>
    </row>
    <row r="39" spans="1:10" ht="22.5" customHeight="1" thickBot="1" x14ac:dyDescent="0.35">
      <c r="B39" s="25">
        <v>43573</v>
      </c>
      <c r="C39" s="141" t="s">
        <v>79</v>
      </c>
      <c r="D39" s="141"/>
      <c r="E39" s="141"/>
      <c r="F39" s="141"/>
      <c r="G39" s="26">
        <v>50000</v>
      </c>
      <c r="H39" s="27"/>
      <c r="I39" s="27">
        <v>1</v>
      </c>
      <c r="J39" s="62"/>
    </row>
    <row r="40" spans="1:10" x14ac:dyDescent="0.3">
      <c r="H40" s="1"/>
    </row>
    <row r="41" spans="1:10" ht="27" thickBot="1" x14ac:dyDescent="0.55000000000000004">
      <c r="B41" s="125" t="s">
        <v>36</v>
      </c>
      <c r="C41" s="125"/>
      <c r="D41" s="125"/>
      <c r="E41" s="125"/>
      <c r="F41" s="125"/>
      <c r="G41" s="125"/>
      <c r="H41" s="125"/>
      <c r="I41" s="125"/>
      <c r="J41" s="125"/>
    </row>
    <row r="42" spans="1:10" s="6" customFormat="1" ht="22.5" customHeight="1" x14ac:dyDescent="0.3">
      <c r="A42" s="7"/>
      <c r="B42" s="76" t="s">
        <v>17</v>
      </c>
      <c r="C42" s="120" t="s">
        <v>18</v>
      </c>
      <c r="D42" s="120"/>
      <c r="E42" s="120"/>
      <c r="F42" s="120"/>
      <c r="G42" s="77" t="s">
        <v>20</v>
      </c>
      <c r="H42" s="24" t="s">
        <v>21</v>
      </c>
      <c r="I42" s="24" t="s">
        <v>22</v>
      </c>
      <c r="J42" s="78" t="s">
        <v>12</v>
      </c>
    </row>
    <row r="43" spans="1:10" ht="22.5" customHeight="1" x14ac:dyDescent="0.3">
      <c r="B43" s="40" t="s">
        <v>1</v>
      </c>
      <c r="C43" s="139"/>
      <c r="D43" s="139"/>
      <c r="E43" s="139"/>
      <c r="F43" s="139"/>
      <c r="G43" s="41">
        <f>SUM(G44:G46)</f>
        <v>28600</v>
      </c>
      <c r="H43" s="42"/>
      <c r="I43" s="42"/>
      <c r="J43" s="43"/>
    </row>
    <row r="44" spans="1:10" ht="22.5" customHeight="1" x14ac:dyDescent="0.3">
      <c r="B44" s="38">
        <v>43577</v>
      </c>
      <c r="C44" s="136" t="s">
        <v>56</v>
      </c>
      <c r="D44" s="137"/>
      <c r="E44" s="137"/>
      <c r="F44" s="138"/>
      <c r="G44" s="39">
        <v>28600</v>
      </c>
      <c r="H44" s="32" t="s">
        <v>81</v>
      </c>
      <c r="I44" s="32">
        <v>1</v>
      </c>
      <c r="J44" s="37"/>
    </row>
    <row r="45" spans="1:10" ht="22.5" customHeight="1" x14ac:dyDescent="0.3">
      <c r="B45" s="38"/>
      <c r="C45" s="136"/>
      <c r="D45" s="137"/>
      <c r="E45" s="137"/>
      <c r="F45" s="138"/>
      <c r="G45" s="36"/>
      <c r="H45" s="32"/>
      <c r="I45" s="32"/>
      <c r="J45" s="37"/>
    </row>
    <row r="46" spans="1:10" ht="22.5" customHeight="1" thickBot="1" x14ac:dyDescent="0.35">
      <c r="B46" s="25"/>
      <c r="C46" s="132"/>
      <c r="D46" s="133"/>
      <c r="E46" s="133"/>
      <c r="F46" s="134"/>
      <c r="G46" s="26"/>
      <c r="H46" s="27"/>
      <c r="I46" s="27"/>
      <c r="J46" s="28"/>
    </row>
    <row r="48" spans="1:10" ht="27" thickBot="1" x14ac:dyDescent="0.55000000000000004">
      <c r="B48" s="125" t="s">
        <v>37</v>
      </c>
      <c r="C48" s="125"/>
      <c r="D48" s="125"/>
      <c r="E48" s="125"/>
      <c r="F48" s="125"/>
      <c r="G48" s="125"/>
      <c r="H48" s="125"/>
      <c r="I48" s="125"/>
      <c r="J48" s="125"/>
    </row>
    <row r="49" spans="2:10" ht="22.5" customHeight="1" x14ac:dyDescent="0.3">
      <c r="B49" s="76" t="s">
        <v>17</v>
      </c>
      <c r="C49" s="120" t="s">
        <v>18</v>
      </c>
      <c r="D49" s="120"/>
      <c r="E49" s="120"/>
      <c r="F49" s="120"/>
      <c r="G49" s="77" t="s">
        <v>20</v>
      </c>
      <c r="H49" s="24" t="s">
        <v>21</v>
      </c>
      <c r="I49" s="24" t="s">
        <v>22</v>
      </c>
      <c r="J49" s="78" t="s">
        <v>12</v>
      </c>
    </row>
    <row r="50" spans="2:10" ht="22.5" customHeight="1" x14ac:dyDescent="0.3">
      <c r="B50" s="40" t="s">
        <v>1</v>
      </c>
      <c r="C50" s="139"/>
      <c r="D50" s="139"/>
      <c r="E50" s="139"/>
      <c r="F50" s="139"/>
      <c r="G50" s="41">
        <f>SUM(G51:G55)</f>
        <v>524300</v>
      </c>
      <c r="H50" s="42"/>
      <c r="I50" s="42"/>
      <c r="J50" s="43"/>
    </row>
    <row r="51" spans="2:10" ht="22.5" customHeight="1" x14ac:dyDescent="0.3">
      <c r="B51" s="38">
        <v>43557</v>
      </c>
      <c r="C51" s="136" t="s">
        <v>60</v>
      </c>
      <c r="D51" s="137"/>
      <c r="E51" s="137"/>
      <c r="F51" s="138"/>
      <c r="G51" s="39">
        <v>100000</v>
      </c>
      <c r="H51" s="32"/>
      <c r="I51" s="32"/>
      <c r="J51" s="37"/>
    </row>
    <row r="52" spans="2:10" ht="22.5" customHeight="1" x14ac:dyDescent="0.3">
      <c r="B52" s="38">
        <v>43567</v>
      </c>
      <c r="C52" s="135" t="s">
        <v>82</v>
      </c>
      <c r="D52" s="135"/>
      <c r="E52" s="135"/>
      <c r="F52" s="135"/>
      <c r="G52" s="36">
        <v>124300</v>
      </c>
      <c r="H52" s="32"/>
      <c r="I52" s="32"/>
      <c r="J52" s="37"/>
    </row>
    <row r="53" spans="2:10" ht="22.5" customHeight="1" x14ac:dyDescent="0.3">
      <c r="B53" s="89">
        <v>43572</v>
      </c>
      <c r="C53" s="136" t="s">
        <v>83</v>
      </c>
      <c r="D53" s="137"/>
      <c r="E53" s="137"/>
      <c r="F53" s="138"/>
      <c r="G53" s="90">
        <v>300000</v>
      </c>
      <c r="H53" s="91" t="s">
        <v>84</v>
      </c>
      <c r="I53" s="91">
        <v>12</v>
      </c>
      <c r="J53" s="92"/>
    </row>
    <row r="54" spans="2:10" ht="22.5" customHeight="1" x14ac:dyDescent="0.3">
      <c r="B54" s="89"/>
      <c r="C54" s="136"/>
      <c r="D54" s="137"/>
      <c r="E54" s="137"/>
      <c r="F54" s="138"/>
      <c r="G54" s="90"/>
      <c r="H54" s="91"/>
      <c r="I54" s="91"/>
      <c r="J54" s="92"/>
    </row>
    <row r="55" spans="2:10" ht="22.5" customHeight="1" thickBot="1" x14ac:dyDescent="0.35">
      <c r="B55" s="25"/>
      <c r="C55" s="132"/>
      <c r="D55" s="133"/>
      <c r="E55" s="133"/>
      <c r="F55" s="134"/>
      <c r="G55" s="26"/>
      <c r="H55" s="27"/>
      <c r="I55" s="27"/>
      <c r="J55" s="28"/>
    </row>
    <row r="57" spans="2:10" ht="27" thickBot="1" x14ac:dyDescent="0.55000000000000004">
      <c r="B57" s="125" t="s">
        <v>38</v>
      </c>
      <c r="C57" s="125"/>
      <c r="D57" s="125"/>
      <c r="E57" s="125"/>
      <c r="F57" s="125"/>
      <c r="G57" s="125"/>
      <c r="H57" s="125"/>
      <c r="I57" s="125"/>
      <c r="J57" s="125"/>
    </row>
    <row r="58" spans="2:10" ht="22.5" customHeight="1" x14ac:dyDescent="0.3">
      <c r="B58" s="76" t="s">
        <v>17</v>
      </c>
      <c r="C58" s="120" t="s">
        <v>18</v>
      </c>
      <c r="D58" s="120"/>
      <c r="E58" s="120"/>
      <c r="F58" s="120"/>
      <c r="G58" s="77" t="s">
        <v>20</v>
      </c>
      <c r="H58" s="24" t="s">
        <v>21</v>
      </c>
      <c r="I58" s="24" t="s">
        <v>22</v>
      </c>
      <c r="J58" s="78" t="s">
        <v>12</v>
      </c>
    </row>
    <row r="59" spans="2:10" ht="22.5" customHeight="1" x14ac:dyDescent="0.3">
      <c r="B59" s="40" t="s">
        <v>1</v>
      </c>
      <c r="C59" s="139"/>
      <c r="D59" s="139"/>
      <c r="E59" s="139"/>
      <c r="F59" s="139"/>
      <c r="G59" s="41">
        <f>SUM(G60:G62)</f>
        <v>0</v>
      </c>
      <c r="H59" s="42"/>
      <c r="I59" s="42"/>
      <c r="J59" s="43"/>
    </row>
    <row r="60" spans="2:10" ht="22.5" customHeight="1" x14ac:dyDescent="0.3">
      <c r="B60" s="38"/>
      <c r="C60" s="136"/>
      <c r="D60" s="137"/>
      <c r="E60" s="137"/>
      <c r="F60" s="138"/>
      <c r="G60" s="39"/>
      <c r="H60" s="32"/>
      <c r="I60" s="32"/>
      <c r="J60" s="37"/>
    </row>
    <row r="61" spans="2:10" ht="22.5" customHeight="1" x14ac:dyDescent="0.3">
      <c r="B61" s="38"/>
      <c r="C61" s="135"/>
      <c r="D61" s="135"/>
      <c r="E61" s="135"/>
      <c r="F61" s="135"/>
      <c r="G61" s="36"/>
      <c r="H61" s="32"/>
      <c r="I61" s="32"/>
      <c r="J61" s="37"/>
    </row>
    <row r="62" spans="2:10" ht="22.5" customHeight="1" thickBot="1" x14ac:dyDescent="0.35">
      <c r="B62" s="25"/>
      <c r="C62" s="132"/>
      <c r="D62" s="133"/>
      <c r="E62" s="133"/>
      <c r="F62" s="134"/>
      <c r="G62" s="26"/>
      <c r="H62" s="27"/>
      <c r="I62" s="27"/>
      <c r="J62" s="28"/>
    </row>
  </sheetData>
  <mergeCells count="64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50:F50"/>
    <mergeCell ref="C51:F51"/>
    <mergeCell ref="C38:F38"/>
    <mergeCell ref="C39:F39"/>
    <mergeCell ref="B41:J41"/>
    <mergeCell ref="C42:F42"/>
    <mergeCell ref="C43:F43"/>
    <mergeCell ref="C44:F44"/>
    <mergeCell ref="C59:F59"/>
    <mergeCell ref="C60:F60"/>
    <mergeCell ref="C61:F61"/>
    <mergeCell ref="C62:F62"/>
    <mergeCell ref="C36:F36"/>
    <mergeCell ref="C37:F37"/>
    <mergeCell ref="C52:F52"/>
    <mergeCell ref="C53:F53"/>
    <mergeCell ref="C54:F54"/>
    <mergeCell ref="C55:F55"/>
    <mergeCell ref="B57:J57"/>
    <mergeCell ref="C58:F58"/>
    <mergeCell ref="C45:F45"/>
    <mergeCell ref="C46:F46"/>
    <mergeCell ref="B48:J48"/>
    <mergeCell ref="C49:F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2"/>
  <sheetViews>
    <sheetView view="pageBreakPreview" topLeftCell="A19" zoomScale="85" zoomScaleNormal="100" zoomScaleSheetLayoutView="85" workbookViewId="0">
      <selection activeCell="U13" sqref="U13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85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82" t="s">
        <v>0</v>
      </c>
      <c r="H5" s="82" t="s">
        <v>10</v>
      </c>
      <c r="I5" s="82" t="s">
        <v>11</v>
      </c>
      <c r="J5" s="86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88">
        <f>SUM(G7:G10)</f>
        <v>5935400</v>
      </c>
      <c r="H6" s="88">
        <f>E6-G6</f>
        <v>18632600</v>
      </c>
      <c r="I6" s="61">
        <f>G6/E6</f>
        <v>0.24159068707261477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988000</v>
      </c>
      <c r="H7" s="88">
        <f t="shared" ref="H7:H10" si="0">E7-G7</f>
        <v>3192000</v>
      </c>
      <c r="I7" s="61">
        <f t="shared" ref="I7:I10" si="1">G7/E7</f>
        <v>0.23636363636363636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2499000</v>
      </c>
      <c r="H8" s="88">
        <f t="shared" si="0"/>
        <v>5491000</v>
      </c>
      <c r="I8" s="61">
        <f t="shared" si="1"/>
        <v>0.31276595744680852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2448400</v>
      </c>
      <c r="H9" s="88">
        <f t="shared" si="0"/>
        <v>7241600</v>
      </c>
      <c r="I9" s="61">
        <f t="shared" si="1"/>
        <v>0.25267285861713107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 t="shared" si="1"/>
        <v>0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83" t="s">
        <v>27</v>
      </c>
      <c r="H14" s="83" t="s">
        <v>30</v>
      </c>
      <c r="I14" s="83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5410400</v>
      </c>
      <c r="H15" s="55">
        <f>SUM(H16,H19)</f>
        <v>50000</v>
      </c>
      <c r="I15" s="55">
        <f>SUM(I16,I19)</f>
        <v>5460400</v>
      </c>
      <c r="J15" s="87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'4월.'!I16</f>
        <v>300000</v>
      </c>
      <c r="H16" s="15">
        <f t="shared" ref="H16" si="3">SUM(H17:H18)</f>
        <v>50000</v>
      </c>
      <c r="I16" s="15">
        <f>SUM(G16:H16)</f>
        <v>350000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'4월.'!I17</f>
        <v>0</v>
      </c>
      <c r="H17" s="15">
        <v>0</v>
      </c>
      <c r="I17" s="15">
        <f t="shared" ref="I17:I22" si="4">SUM(G17:H17)</f>
        <v>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'4월.'!I18</f>
        <v>300000</v>
      </c>
      <c r="H18" s="15">
        <v>50000</v>
      </c>
      <c r="I18" s="15">
        <f t="shared" si="4"/>
        <v>350000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'4월.'!I19</f>
        <v>5110400</v>
      </c>
      <c r="H19" s="15">
        <f>SUM(H20:H22)</f>
        <v>0</v>
      </c>
      <c r="I19" s="15">
        <f t="shared" si="4"/>
        <v>5110400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'4월.'!I20</f>
        <v>2097600</v>
      </c>
      <c r="H20" s="16"/>
      <c r="I20" s="15">
        <f t="shared" si="4"/>
        <v>2097600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'4월.'!I21</f>
        <v>3012800</v>
      </c>
      <c r="H21" s="15"/>
      <c r="I21" s="15">
        <f t="shared" si="4"/>
        <v>3012800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'4월.'!I22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'4월.'!I26</f>
        <v>938000</v>
      </c>
      <c r="H26" s="15">
        <f>G34</f>
        <v>50000</v>
      </c>
      <c r="I26" s="15">
        <f>SUM(G26:H26)</f>
        <v>988000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'4월.'!I27</f>
        <v>2499000</v>
      </c>
      <c r="H27" s="15">
        <f>G43</f>
        <v>0</v>
      </c>
      <c r="I27" s="15">
        <f t="shared" ref="I27:I29" si="5">SUM(G27:H27)</f>
        <v>2499000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'4월.'!I28</f>
        <v>1973400</v>
      </c>
      <c r="H28" s="15">
        <f>G50</f>
        <v>475000</v>
      </c>
      <c r="I28" s="15">
        <f t="shared" si="5"/>
        <v>2448400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'4월.'!I29</f>
        <v>0</v>
      </c>
      <c r="H29" s="17">
        <f>G59</f>
        <v>0</v>
      </c>
      <c r="I29" s="17">
        <f t="shared" si="5"/>
        <v>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84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SUM(G35:G39)</f>
        <v>50000</v>
      </c>
      <c r="H34" s="29"/>
      <c r="I34" s="30"/>
      <c r="J34" s="31"/>
    </row>
    <row r="35" spans="1:10" ht="22.5" customHeight="1" x14ac:dyDescent="0.3">
      <c r="B35" s="35">
        <v>43598</v>
      </c>
      <c r="C35" s="142" t="s">
        <v>86</v>
      </c>
      <c r="D35" s="142"/>
      <c r="E35" s="142"/>
      <c r="F35" s="142"/>
      <c r="G35" s="36">
        <v>50000</v>
      </c>
      <c r="H35" s="32"/>
      <c r="I35" s="32">
        <v>1</v>
      </c>
      <c r="J35" s="37"/>
    </row>
    <row r="36" spans="1:10" ht="22.5" customHeight="1" x14ac:dyDescent="0.3">
      <c r="B36" s="35"/>
      <c r="C36" s="146"/>
      <c r="D36" s="147"/>
      <c r="E36" s="147"/>
      <c r="F36" s="148"/>
      <c r="G36" s="36"/>
      <c r="H36" s="32"/>
      <c r="I36" s="32"/>
      <c r="J36" s="37"/>
    </row>
    <row r="37" spans="1:10" ht="22.5" customHeight="1" x14ac:dyDescent="0.3">
      <c r="B37" s="35"/>
      <c r="C37" s="146"/>
      <c r="D37" s="147"/>
      <c r="E37" s="147"/>
      <c r="F37" s="148"/>
      <c r="G37" s="36"/>
      <c r="H37" s="32"/>
      <c r="I37" s="32"/>
      <c r="J37" s="37"/>
    </row>
    <row r="38" spans="1:10" ht="22.5" customHeight="1" x14ac:dyDescent="0.3">
      <c r="B38" s="35"/>
      <c r="C38" s="142"/>
      <c r="D38" s="142"/>
      <c r="E38" s="142"/>
      <c r="F38" s="142"/>
      <c r="G38" s="36"/>
      <c r="H38" s="32"/>
      <c r="I38" s="32"/>
      <c r="J38" s="37"/>
    </row>
    <row r="39" spans="1:10" ht="22.5" customHeight="1" thickBot="1" x14ac:dyDescent="0.35">
      <c r="B39" s="25"/>
      <c r="C39" s="141"/>
      <c r="D39" s="141"/>
      <c r="E39" s="141"/>
      <c r="F39" s="141"/>
      <c r="G39" s="26"/>
      <c r="H39" s="27"/>
      <c r="I39" s="27"/>
      <c r="J39" s="62"/>
    </row>
    <row r="40" spans="1:10" x14ac:dyDescent="0.3">
      <c r="H40" s="1"/>
    </row>
    <row r="41" spans="1:10" ht="27" thickBot="1" x14ac:dyDescent="0.55000000000000004">
      <c r="B41" s="125" t="s">
        <v>36</v>
      </c>
      <c r="C41" s="125"/>
      <c r="D41" s="125"/>
      <c r="E41" s="125"/>
      <c r="F41" s="125"/>
      <c r="G41" s="125"/>
      <c r="H41" s="125"/>
      <c r="I41" s="125"/>
      <c r="J41" s="125"/>
    </row>
    <row r="42" spans="1:10" s="6" customFormat="1" ht="22.5" customHeight="1" x14ac:dyDescent="0.3">
      <c r="A42" s="7"/>
      <c r="B42" s="85" t="s">
        <v>17</v>
      </c>
      <c r="C42" s="120" t="s">
        <v>18</v>
      </c>
      <c r="D42" s="120"/>
      <c r="E42" s="120"/>
      <c r="F42" s="120"/>
      <c r="G42" s="82" t="s">
        <v>20</v>
      </c>
      <c r="H42" s="24" t="s">
        <v>21</v>
      </c>
      <c r="I42" s="24" t="s">
        <v>22</v>
      </c>
      <c r="J42" s="86" t="s">
        <v>12</v>
      </c>
    </row>
    <row r="43" spans="1:10" ht="22.5" customHeight="1" x14ac:dyDescent="0.3">
      <c r="B43" s="40" t="s">
        <v>1</v>
      </c>
      <c r="C43" s="139"/>
      <c r="D43" s="139"/>
      <c r="E43" s="139"/>
      <c r="F43" s="139"/>
      <c r="G43" s="41">
        <f>SUM(G44:G46)</f>
        <v>0</v>
      </c>
      <c r="H43" s="42"/>
      <c r="I43" s="42"/>
      <c r="J43" s="43"/>
    </row>
    <row r="44" spans="1:10" ht="22.5" customHeight="1" x14ac:dyDescent="0.3">
      <c r="B44" s="38"/>
      <c r="C44" s="136"/>
      <c r="D44" s="137"/>
      <c r="E44" s="137"/>
      <c r="F44" s="138"/>
      <c r="G44" s="39"/>
      <c r="H44" s="32"/>
      <c r="I44" s="32"/>
      <c r="J44" s="37"/>
    </row>
    <row r="45" spans="1:10" ht="22.5" customHeight="1" x14ac:dyDescent="0.3">
      <c r="B45" s="38"/>
      <c r="C45" s="136"/>
      <c r="D45" s="137"/>
      <c r="E45" s="137"/>
      <c r="F45" s="138"/>
      <c r="G45" s="36"/>
      <c r="H45" s="32"/>
      <c r="I45" s="32"/>
      <c r="J45" s="37"/>
    </row>
    <row r="46" spans="1:10" ht="22.5" customHeight="1" thickBot="1" x14ac:dyDescent="0.35">
      <c r="B46" s="25"/>
      <c r="C46" s="132"/>
      <c r="D46" s="133"/>
      <c r="E46" s="133"/>
      <c r="F46" s="134"/>
      <c r="G46" s="26"/>
      <c r="H46" s="27"/>
      <c r="I46" s="27"/>
      <c r="J46" s="28"/>
    </row>
    <row r="48" spans="1:10" ht="27" thickBot="1" x14ac:dyDescent="0.55000000000000004">
      <c r="B48" s="125" t="s">
        <v>37</v>
      </c>
      <c r="C48" s="125"/>
      <c r="D48" s="125"/>
      <c r="E48" s="125"/>
      <c r="F48" s="125"/>
      <c r="G48" s="125"/>
      <c r="H48" s="125"/>
      <c r="I48" s="125"/>
      <c r="J48" s="125"/>
    </row>
    <row r="49" spans="2:10" ht="22.5" customHeight="1" x14ac:dyDescent="0.3">
      <c r="B49" s="85" t="s">
        <v>17</v>
      </c>
      <c r="C49" s="120" t="s">
        <v>18</v>
      </c>
      <c r="D49" s="120"/>
      <c r="E49" s="120"/>
      <c r="F49" s="120"/>
      <c r="G49" s="82" t="s">
        <v>20</v>
      </c>
      <c r="H49" s="24" t="s">
        <v>21</v>
      </c>
      <c r="I49" s="24" t="s">
        <v>22</v>
      </c>
      <c r="J49" s="86" t="s">
        <v>12</v>
      </c>
    </row>
    <row r="50" spans="2:10" ht="22.5" customHeight="1" x14ac:dyDescent="0.3">
      <c r="B50" s="40" t="s">
        <v>1</v>
      </c>
      <c r="C50" s="139"/>
      <c r="D50" s="139"/>
      <c r="E50" s="139"/>
      <c r="F50" s="139"/>
      <c r="G50" s="41">
        <f>SUM(G51:G55)</f>
        <v>475000</v>
      </c>
      <c r="H50" s="42"/>
      <c r="I50" s="42"/>
      <c r="J50" s="43"/>
    </row>
    <row r="51" spans="2:10" ht="22.5" customHeight="1" x14ac:dyDescent="0.3">
      <c r="B51" s="38">
        <v>43586</v>
      </c>
      <c r="C51" s="136" t="s">
        <v>87</v>
      </c>
      <c r="D51" s="137"/>
      <c r="E51" s="137"/>
      <c r="F51" s="138"/>
      <c r="G51" s="39">
        <v>475000</v>
      </c>
      <c r="H51" s="32" t="s">
        <v>88</v>
      </c>
      <c r="I51" s="32">
        <v>19</v>
      </c>
      <c r="J51" s="37"/>
    </row>
    <row r="52" spans="2:10" ht="22.5" customHeight="1" x14ac:dyDescent="0.3">
      <c r="B52" s="38"/>
      <c r="C52" s="135"/>
      <c r="D52" s="135"/>
      <c r="E52" s="135"/>
      <c r="F52" s="135"/>
      <c r="G52" s="36"/>
      <c r="H52" s="32"/>
      <c r="I52" s="32"/>
      <c r="J52" s="37"/>
    </row>
    <row r="53" spans="2:10" ht="22.5" customHeight="1" x14ac:dyDescent="0.3">
      <c r="B53" s="89"/>
      <c r="C53" s="136"/>
      <c r="D53" s="137"/>
      <c r="E53" s="137"/>
      <c r="F53" s="138"/>
      <c r="G53" s="90"/>
      <c r="H53" s="91"/>
      <c r="I53" s="91"/>
      <c r="J53" s="92"/>
    </row>
    <row r="54" spans="2:10" ht="22.5" customHeight="1" x14ac:dyDescent="0.3">
      <c r="B54" s="89"/>
      <c r="C54" s="136"/>
      <c r="D54" s="137"/>
      <c r="E54" s="137"/>
      <c r="F54" s="138"/>
      <c r="G54" s="90"/>
      <c r="H54" s="91"/>
      <c r="I54" s="91"/>
      <c r="J54" s="92"/>
    </row>
    <row r="55" spans="2:10" ht="22.5" customHeight="1" thickBot="1" x14ac:dyDescent="0.35">
      <c r="B55" s="25"/>
      <c r="C55" s="132"/>
      <c r="D55" s="133"/>
      <c r="E55" s="133"/>
      <c r="F55" s="134"/>
      <c r="G55" s="26"/>
      <c r="H55" s="27"/>
      <c r="I55" s="27"/>
      <c r="J55" s="28"/>
    </row>
    <row r="57" spans="2:10" ht="27" thickBot="1" x14ac:dyDescent="0.55000000000000004">
      <c r="B57" s="125" t="s">
        <v>38</v>
      </c>
      <c r="C57" s="125"/>
      <c r="D57" s="125"/>
      <c r="E57" s="125"/>
      <c r="F57" s="125"/>
      <c r="G57" s="125"/>
      <c r="H57" s="125"/>
      <c r="I57" s="125"/>
      <c r="J57" s="125"/>
    </row>
    <row r="58" spans="2:10" ht="22.5" customHeight="1" x14ac:dyDescent="0.3">
      <c r="B58" s="85" t="s">
        <v>17</v>
      </c>
      <c r="C58" s="120" t="s">
        <v>18</v>
      </c>
      <c r="D58" s="120"/>
      <c r="E58" s="120"/>
      <c r="F58" s="120"/>
      <c r="G58" s="82" t="s">
        <v>20</v>
      </c>
      <c r="H58" s="24" t="s">
        <v>21</v>
      </c>
      <c r="I58" s="24" t="s">
        <v>22</v>
      </c>
      <c r="J58" s="86" t="s">
        <v>12</v>
      </c>
    </row>
    <row r="59" spans="2:10" ht="22.5" customHeight="1" x14ac:dyDescent="0.3">
      <c r="B59" s="40" t="s">
        <v>1</v>
      </c>
      <c r="C59" s="139"/>
      <c r="D59" s="139"/>
      <c r="E59" s="139"/>
      <c r="F59" s="139"/>
      <c r="G59" s="41">
        <f>SUM(G60:G62)</f>
        <v>0</v>
      </c>
      <c r="H59" s="42"/>
      <c r="I59" s="42"/>
      <c r="J59" s="43"/>
    </row>
    <row r="60" spans="2:10" ht="22.5" customHeight="1" x14ac:dyDescent="0.3">
      <c r="B60" s="38"/>
      <c r="C60" s="136"/>
      <c r="D60" s="137"/>
      <c r="E60" s="137"/>
      <c r="F60" s="138"/>
      <c r="G60" s="39"/>
      <c r="H60" s="32"/>
      <c r="I60" s="32"/>
      <c r="J60" s="37"/>
    </row>
    <row r="61" spans="2:10" ht="22.5" customHeight="1" x14ac:dyDescent="0.3">
      <c r="B61" s="38"/>
      <c r="C61" s="135"/>
      <c r="D61" s="135"/>
      <c r="E61" s="135"/>
      <c r="F61" s="135"/>
      <c r="G61" s="36"/>
      <c r="H61" s="32"/>
      <c r="I61" s="32"/>
      <c r="J61" s="37"/>
    </row>
    <row r="62" spans="2:10" ht="22.5" customHeight="1" thickBot="1" x14ac:dyDescent="0.35">
      <c r="B62" s="25"/>
      <c r="C62" s="132"/>
      <c r="D62" s="133"/>
      <c r="E62" s="133"/>
      <c r="F62" s="134"/>
      <c r="G62" s="26"/>
      <c r="H62" s="27"/>
      <c r="I62" s="27"/>
      <c r="J62" s="28"/>
    </row>
  </sheetData>
  <mergeCells count="64">
    <mergeCell ref="C62:F62"/>
    <mergeCell ref="C50:F50"/>
    <mergeCell ref="C51:F51"/>
    <mergeCell ref="C52:F52"/>
    <mergeCell ref="C53:F53"/>
    <mergeCell ref="C54:F54"/>
    <mergeCell ref="C55:F55"/>
    <mergeCell ref="B57:J57"/>
    <mergeCell ref="C58:F58"/>
    <mergeCell ref="C59:F59"/>
    <mergeCell ref="C60:F60"/>
    <mergeCell ref="C61:F61"/>
    <mergeCell ref="C49:F49"/>
    <mergeCell ref="C36:F36"/>
    <mergeCell ref="C37:F37"/>
    <mergeCell ref="C38:F38"/>
    <mergeCell ref="C39:F39"/>
    <mergeCell ref="B41:J41"/>
    <mergeCell ref="C42:F42"/>
    <mergeCell ref="C43:F43"/>
    <mergeCell ref="C44:F44"/>
    <mergeCell ref="C45:F45"/>
    <mergeCell ref="C46:F46"/>
    <mergeCell ref="B48:J48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B19:C22"/>
    <mergeCell ref="D19:F19"/>
    <mergeCell ref="D20:F20"/>
    <mergeCell ref="D21:F21"/>
    <mergeCell ref="D22:F22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7:D7"/>
    <mergeCell ref="E7:F7"/>
    <mergeCell ref="B2:J2"/>
    <mergeCell ref="B5:D5"/>
    <mergeCell ref="E5:F5"/>
    <mergeCell ref="B6:D6"/>
    <mergeCell ref="E6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2"/>
  <sheetViews>
    <sheetView view="pageBreakPreview" topLeftCell="A10" zoomScale="85" zoomScaleNormal="100" zoomScaleSheetLayoutView="85" workbookViewId="0">
      <selection activeCell="L58" sqref="L58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89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95" t="s">
        <v>0</v>
      </c>
      <c r="H5" s="95" t="s">
        <v>10</v>
      </c>
      <c r="I5" s="95" t="s">
        <v>11</v>
      </c>
      <c r="J5" s="96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93">
        <f>SUM(G7:G10)</f>
        <v>7031900</v>
      </c>
      <c r="H6" s="93">
        <f>E6-G6</f>
        <v>17536100</v>
      </c>
      <c r="I6" s="61">
        <f>G6/E6</f>
        <v>0.28622191468577013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1138000</v>
      </c>
      <c r="H7" s="93">
        <f t="shared" ref="H7:H10" si="0">E7-G7</f>
        <v>3042000</v>
      </c>
      <c r="I7" s="61">
        <f t="shared" ref="I7:I10" si="1">G7/E7</f>
        <v>0.27224880382775118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2499000</v>
      </c>
      <c r="H8" s="93">
        <f t="shared" si="0"/>
        <v>5491000</v>
      </c>
      <c r="I8" s="61">
        <f t="shared" si="1"/>
        <v>0.31276595744680852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3394900</v>
      </c>
      <c r="H9" s="93">
        <f t="shared" si="0"/>
        <v>6295100</v>
      </c>
      <c r="I9" s="61">
        <f t="shared" si="1"/>
        <v>0.35035087719298247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0</v>
      </c>
      <c r="H10" s="71">
        <f t="shared" si="0"/>
        <v>2708000</v>
      </c>
      <c r="I10" s="72">
        <f t="shared" si="1"/>
        <v>0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98" t="s">
        <v>27</v>
      </c>
      <c r="H14" s="98" t="s">
        <v>30</v>
      </c>
      <c r="I14" s="98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5460400</v>
      </c>
      <c r="H15" s="55">
        <f>SUM(H16,H19)</f>
        <v>1096500</v>
      </c>
      <c r="I15" s="55">
        <f>SUM(I16,I19)</f>
        <v>6556900</v>
      </c>
      <c r="J15" s="97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'5월.'!I16</f>
        <v>350000</v>
      </c>
      <c r="H16" s="15">
        <f t="shared" ref="H16" si="3">SUM(H17:H18)</f>
        <v>150000</v>
      </c>
      <c r="I16" s="15">
        <f>SUM(G16:H16)</f>
        <v>500000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'5월.'!I17</f>
        <v>0</v>
      </c>
      <c r="H17" s="15">
        <v>100000</v>
      </c>
      <c r="I17" s="15">
        <f t="shared" ref="I17:I22" si="4">SUM(G17:H17)</f>
        <v>100000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'5월.'!I18</f>
        <v>350000</v>
      </c>
      <c r="H18" s="15">
        <v>50000</v>
      </c>
      <c r="I18" s="15">
        <f t="shared" si="4"/>
        <v>400000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'5월.'!I19</f>
        <v>5110400</v>
      </c>
      <c r="H19" s="15">
        <f>SUM(H20:H22)</f>
        <v>946500</v>
      </c>
      <c r="I19" s="15">
        <f t="shared" si="4"/>
        <v>6056900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'5월.'!I20</f>
        <v>2097600</v>
      </c>
      <c r="H20" s="16">
        <v>360000</v>
      </c>
      <c r="I20" s="15">
        <f t="shared" si="4"/>
        <v>2457600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'5월.'!I21</f>
        <v>3012800</v>
      </c>
      <c r="H21" s="15">
        <v>586500</v>
      </c>
      <c r="I21" s="15">
        <f t="shared" si="4"/>
        <v>3599300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'5월.'!I22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'5월.'!I26</f>
        <v>988000</v>
      </c>
      <c r="H26" s="15">
        <f>G34</f>
        <v>150000</v>
      </c>
      <c r="I26" s="15">
        <f>SUM(G26:H26)</f>
        <v>1138000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'5월.'!I27</f>
        <v>2499000</v>
      </c>
      <c r="H27" s="15">
        <f>G43</f>
        <v>0</v>
      </c>
      <c r="I27" s="15">
        <f t="shared" ref="I27:I29" si="5">SUM(G27:H27)</f>
        <v>2499000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'5월.'!I28</f>
        <v>2448400</v>
      </c>
      <c r="H28" s="15">
        <f>G50</f>
        <v>946500</v>
      </c>
      <c r="I28" s="15">
        <f t="shared" si="5"/>
        <v>3394900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'4월.'!I29</f>
        <v>0</v>
      </c>
      <c r="H29" s="17">
        <f>G59</f>
        <v>0</v>
      </c>
      <c r="I29" s="17">
        <f t="shared" si="5"/>
        <v>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99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SUM(G35:G39)</f>
        <v>150000</v>
      </c>
      <c r="H34" s="29"/>
      <c r="I34" s="30"/>
      <c r="J34" s="31"/>
    </row>
    <row r="35" spans="1:10" ht="22.5" customHeight="1" x14ac:dyDescent="0.3">
      <c r="B35" s="35">
        <v>43627</v>
      </c>
      <c r="C35" s="142" t="s">
        <v>90</v>
      </c>
      <c r="D35" s="142"/>
      <c r="E35" s="142"/>
      <c r="F35" s="142"/>
      <c r="G35" s="36">
        <v>100000</v>
      </c>
      <c r="H35" s="32"/>
      <c r="I35" s="32">
        <v>4</v>
      </c>
      <c r="J35" s="37"/>
    </row>
    <row r="36" spans="1:10" ht="22.5" customHeight="1" x14ac:dyDescent="0.3">
      <c r="B36" s="35">
        <v>43644</v>
      </c>
      <c r="C36" s="146" t="s">
        <v>91</v>
      </c>
      <c r="D36" s="147"/>
      <c r="E36" s="147"/>
      <c r="F36" s="148"/>
      <c r="G36" s="36">
        <v>50000</v>
      </c>
      <c r="H36" s="32"/>
      <c r="I36" s="32">
        <v>1</v>
      </c>
      <c r="J36" s="37"/>
    </row>
    <row r="37" spans="1:10" ht="22.5" customHeight="1" x14ac:dyDescent="0.3">
      <c r="B37" s="35"/>
      <c r="C37" s="146"/>
      <c r="D37" s="147"/>
      <c r="E37" s="147"/>
      <c r="F37" s="148"/>
      <c r="G37" s="36"/>
      <c r="H37" s="32"/>
      <c r="I37" s="32"/>
      <c r="J37" s="37"/>
    </row>
    <row r="38" spans="1:10" ht="22.5" customHeight="1" x14ac:dyDescent="0.3">
      <c r="B38" s="35"/>
      <c r="C38" s="142"/>
      <c r="D38" s="142"/>
      <c r="E38" s="142"/>
      <c r="F38" s="142"/>
      <c r="G38" s="36"/>
      <c r="H38" s="32"/>
      <c r="I38" s="32"/>
      <c r="J38" s="37"/>
    </row>
    <row r="39" spans="1:10" ht="22.5" customHeight="1" thickBot="1" x14ac:dyDescent="0.35">
      <c r="B39" s="25"/>
      <c r="C39" s="141"/>
      <c r="D39" s="141"/>
      <c r="E39" s="141"/>
      <c r="F39" s="141"/>
      <c r="G39" s="26"/>
      <c r="H39" s="27"/>
      <c r="I39" s="27"/>
      <c r="J39" s="62"/>
    </row>
    <row r="40" spans="1:10" x14ac:dyDescent="0.3">
      <c r="H40" s="1"/>
    </row>
    <row r="41" spans="1:10" ht="27" thickBot="1" x14ac:dyDescent="0.55000000000000004">
      <c r="B41" s="125" t="s">
        <v>36</v>
      </c>
      <c r="C41" s="125"/>
      <c r="D41" s="125"/>
      <c r="E41" s="125"/>
      <c r="F41" s="125"/>
      <c r="G41" s="125"/>
      <c r="H41" s="125"/>
      <c r="I41" s="125"/>
      <c r="J41" s="125"/>
    </row>
    <row r="42" spans="1:10" s="6" customFormat="1" ht="22.5" customHeight="1" x14ac:dyDescent="0.3">
      <c r="A42" s="7"/>
      <c r="B42" s="94" t="s">
        <v>17</v>
      </c>
      <c r="C42" s="120" t="s">
        <v>18</v>
      </c>
      <c r="D42" s="120"/>
      <c r="E42" s="120"/>
      <c r="F42" s="120"/>
      <c r="G42" s="95" t="s">
        <v>20</v>
      </c>
      <c r="H42" s="24" t="s">
        <v>21</v>
      </c>
      <c r="I42" s="24" t="s">
        <v>22</v>
      </c>
      <c r="J42" s="96" t="s">
        <v>12</v>
      </c>
    </row>
    <row r="43" spans="1:10" ht="22.5" customHeight="1" x14ac:dyDescent="0.3">
      <c r="B43" s="40" t="s">
        <v>1</v>
      </c>
      <c r="C43" s="139"/>
      <c r="D43" s="139"/>
      <c r="E43" s="139"/>
      <c r="F43" s="139"/>
      <c r="G43" s="41">
        <f>SUM(G44:G46)</f>
        <v>0</v>
      </c>
      <c r="H43" s="42"/>
      <c r="I43" s="42"/>
      <c r="J43" s="43"/>
    </row>
    <row r="44" spans="1:10" ht="22.5" customHeight="1" x14ac:dyDescent="0.3">
      <c r="B44" s="38"/>
      <c r="C44" s="136"/>
      <c r="D44" s="137"/>
      <c r="E44" s="137"/>
      <c r="F44" s="138"/>
      <c r="G44" s="39"/>
      <c r="H44" s="32"/>
      <c r="I44" s="32"/>
      <c r="J44" s="37"/>
    </row>
    <row r="45" spans="1:10" ht="22.5" customHeight="1" x14ac:dyDescent="0.3">
      <c r="B45" s="38"/>
      <c r="C45" s="136"/>
      <c r="D45" s="137"/>
      <c r="E45" s="137"/>
      <c r="F45" s="138"/>
      <c r="G45" s="36"/>
      <c r="H45" s="32"/>
      <c r="I45" s="32"/>
      <c r="J45" s="37"/>
    </row>
    <row r="46" spans="1:10" ht="22.5" customHeight="1" thickBot="1" x14ac:dyDescent="0.35">
      <c r="B46" s="25"/>
      <c r="C46" s="132"/>
      <c r="D46" s="133"/>
      <c r="E46" s="133"/>
      <c r="F46" s="134"/>
      <c r="G46" s="26"/>
      <c r="H46" s="27"/>
      <c r="I46" s="27"/>
      <c r="J46" s="28"/>
    </row>
    <row r="48" spans="1:10" ht="27" thickBot="1" x14ac:dyDescent="0.55000000000000004">
      <c r="B48" s="125" t="s">
        <v>37</v>
      </c>
      <c r="C48" s="125"/>
      <c r="D48" s="125"/>
      <c r="E48" s="125"/>
      <c r="F48" s="125"/>
      <c r="G48" s="125"/>
      <c r="H48" s="125"/>
      <c r="I48" s="125"/>
      <c r="J48" s="125"/>
    </row>
    <row r="49" spans="2:10" ht="22.5" customHeight="1" x14ac:dyDescent="0.3">
      <c r="B49" s="94" t="s">
        <v>17</v>
      </c>
      <c r="C49" s="120" t="s">
        <v>18</v>
      </c>
      <c r="D49" s="120"/>
      <c r="E49" s="120"/>
      <c r="F49" s="120"/>
      <c r="G49" s="95" t="s">
        <v>20</v>
      </c>
      <c r="H49" s="24" t="s">
        <v>21</v>
      </c>
      <c r="I49" s="24" t="s">
        <v>22</v>
      </c>
      <c r="J49" s="96" t="s">
        <v>12</v>
      </c>
    </row>
    <row r="50" spans="2:10" ht="22.5" customHeight="1" x14ac:dyDescent="0.3">
      <c r="B50" s="40" t="s">
        <v>1</v>
      </c>
      <c r="C50" s="139"/>
      <c r="D50" s="139"/>
      <c r="E50" s="139"/>
      <c r="F50" s="139"/>
      <c r="G50" s="41">
        <f>SUM(G51:G55)</f>
        <v>946500</v>
      </c>
      <c r="H50" s="42"/>
      <c r="I50" s="42"/>
      <c r="J50" s="43"/>
    </row>
    <row r="51" spans="2:10" ht="22.5" customHeight="1" x14ac:dyDescent="0.3">
      <c r="B51" s="38">
        <v>43639</v>
      </c>
      <c r="C51" s="136" t="s">
        <v>93</v>
      </c>
      <c r="D51" s="137"/>
      <c r="E51" s="137"/>
      <c r="F51" s="138"/>
      <c r="G51" s="39">
        <v>136500</v>
      </c>
      <c r="H51" s="32"/>
      <c r="I51" s="32">
        <v>1</v>
      </c>
      <c r="J51" s="37"/>
    </row>
    <row r="52" spans="2:10" ht="22.5" customHeight="1" x14ac:dyDescent="0.3">
      <c r="B52" s="38">
        <v>43641</v>
      </c>
      <c r="C52" s="135" t="s">
        <v>94</v>
      </c>
      <c r="D52" s="135"/>
      <c r="E52" s="135"/>
      <c r="F52" s="135"/>
      <c r="G52" s="36">
        <v>450000</v>
      </c>
      <c r="H52" s="32"/>
      <c r="I52" s="32">
        <v>1</v>
      </c>
      <c r="J52" s="37"/>
    </row>
    <row r="53" spans="2:10" ht="22.5" customHeight="1" x14ac:dyDescent="0.3">
      <c r="B53" s="89">
        <v>43643</v>
      </c>
      <c r="C53" s="136" t="s">
        <v>92</v>
      </c>
      <c r="D53" s="137"/>
      <c r="E53" s="137"/>
      <c r="F53" s="138"/>
      <c r="G53" s="90">
        <v>360000</v>
      </c>
      <c r="H53" s="91"/>
      <c r="I53" s="91">
        <v>12</v>
      </c>
      <c r="J53" s="92"/>
    </row>
    <row r="54" spans="2:10" ht="22.5" customHeight="1" x14ac:dyDescent="0.3">
      <c r="B54" s="89"/>
      <c r="C54" s="136"/>
      <c r="D54" s="137"/>
      <c r="E54" s="137"/>
      <c r="F54" s="138"/>
      <c r="G54" s="90"/>
      <c r="H54" s="91"/>
      <c r="I54" s="91"/>
      <c r="J54" s="92"/>
    </row>
    <row r="55" spans="2:10" ht="22.5" customHeight="1" thickBot="1" x14ac:dyDescent="0.35">
      <c r="B55" s="25"/>
      <c r="C55" s="132"/>
      <c r="D55" s="133"/>
      <c r="E55" s="133"/>
      <c r="F55" s="134"/>
      <c r="G55" s="26"/>
      <c r="H55" s="27"/>
      <c r="I55" s="27"/>
      <c r="J55" s="28"/>
    </row>
    <row r="57" spans="2:10" ht="27" thickBot="1" x14ac:dyDescent="0.55000000000000004">
      <c r="B57" s="125" t="s">
        <v>38</v>
      </c>
      <c r="C57" s="125"/>
      <c r="D57" s="125"/>
      <c r="E57" s="125"/>
      <c r="F57" s="125"/>
      <c r="G57" s="125"/>
      <c r="H57" s="125"/>
      <c r="I57" s="125"/>
      <c r="J57" s="125"/>
    </row>
    <row r="58" spans="2:10" ht="22.5" customHeight="1" x14ac:dyDescent="0.3">
      <c r="B58" s="94" t="s">
        <v>17</v>
      </c>
      <c r="C58" s="120" t="s">
        <v>18</v>
      </c>
      <c r="D58" s="120"/>
      <c r="E58" s="120"/>
      <c r="F58" s="120"/>
      <c r="G58" s="95" t="s">
        <v>20</v>
      </c>
      <c r="H58" s="24" t="s">
        <v>21</v>
      </c>
      <c r="I58" s="24" t="s">
        <v>22</v>
      </c>
      <c r="J58" s="96" t="s">
        <v>12</v>
      </c>
    </row>
    <row r="59" spans="2:10" ht="22.5" customHeight="1" x14ac:dyDescent="0.3">
      <c r="B59" s="40" t="s">
        <v>1</v>
      </c>
      <c r="C59" s="139"/>
      <c r="D59" s="139"/>
      <c r="E59" s="139"/>
      <c r="F59" s="139"/>
      <c r="G59" s="41">
        <f>SUM(G60:G62)</f>
        <v>0</v>
      </c>
      <c r="H59" s="42"/>
      <c r="I59" s="42"/>
      <c r="J59" s="43"/>
    </row>
    <row r="60" spans="2:10" ht="22.5" customHeight="1" x14ac:dyDescent="0.3">
      <c r="B60" s="38"/>
      <c r="C60" s="136"/>
      <c r="D60" s="137"/>
      <c r="E60" s="137"/>
      <c r="F60" s="138"/>
      <c r="G60" s="39"/>
      <c r="H60" s="32"/>
      <c r="I60" s="32"/>
      <c r="J60" s="37"/>
    </row>
    <row r="61" spans="2:10" ht="22.5" customHeight="1" x14ac:dyDescent="0.3">
      <c r="B61" s="38"/>
      <c r="C61" s="135"/>
      <c r="D61" s="135"/>
      <c r="E61" s="135"/>
      <c r="F61" s="135"/>
      <c r="G61" s="36"/>
      <c r="H61" s="32"/>
      <c r="I61" s="32"/>
      <c r="J61" s="37"/>
    </row>
    <row r="62" spans="2:10" ht="22.5" customHeight="1" thickBot="1" x14ac:dyDescent="0.35">
      <c r="B62" s="25"/>
      <c r="C62" s="132"/>
      <c r="D62" s="133"/>
      <c r="E62" s="133"/>
      <c r="F62" s="134"/>
      <c r="G62" s="26"/>
      <c r="H62" s="27"/>
      <c r="I62" s="27"/>
      <c r="J62" s="28"/>
    </row>
  </sheetData>
  <mergeCells count="64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C39:F39"/>
    <mergeCell ref="B41:J41"/>
    <mergeCell ref="C42:F42"/>
    <mergeCell ref="C43:F43"/>
    <mergeCell ref="C44:F44"/>
    <mergeCell ref="C45:F45"/>
    <mergeCell ref="C46:F46"/>
    <mergeCell ref="B48:J48"/>
    <mergeCell ref="C62:F62"/>
    <mergeCell ref="C50:F50"/>
    <mergeCell ref="C51:F51"/>
    <mergeCell ref="C52:F52"/>
    <mergeCell ref="C53:F53"/>
    <mergeCell ref="C54:F54"/>
    <mergeCell ref="C55:F55"/>
    <mergeCell ref="B57:J57"/>
    <mergeCell ref="C58:F58"/>
    <mergeCell ref="C59:F59"/>
    <mergeCell ref="C60:F60"/>
    <mergeCell ref="C61:F6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4"/>
  <sheetViews>
    <sheetView view="pageBreakPreview" topLeftCell="A13" zoomScale="85" zoomScaleNormal="100" zoomScaleSheetLayoutView="85" workbookViewId="0">
      <selection activeCell="K28" sqref="K28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95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100" t="s">
        <v>0</v>
      </c>
      <c r="H5" s="100" t="s">
        <v>10</v>
      </c>
      <c r="I5" s="100" t="s">
        <v>11</v>
      </c>
      <c r="J5" s="104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106">
        <f>SUM(G7:G10)</f>
        <v>11133160</v>
      </c>
      <c r="H6" s="106">
        <f>E6-G6</f>
        <v>13434840</v>
      </c>
      <c r="I6" s="61">
        <f>G6/E6</f>
        <v>0.45315695213285573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3242200</v>
      </c>
      <c r="H7" s="106">
        <f t="shared" ref="H7:H10" si="0">E7-G7</f>
        <v>937800</v>
      </c>
      <c r="I7" s="61">
        <f t="shared" ref="I7:I10" si="1">G7/E7</f>
        <v>0.77564593301435403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2499000</v>
      </c>
      <c r="H8" s="106">
        <f t="shared" si="0"/>
        <v>5491000</v>
      </c>
      <c r="I8" s="61">
        <f t="shared" si="1"/>
        <v>0.31276595744680852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4703600</v>
      </c>
      <c r="H9" s="106">
        <f t="shared" si="0"/>
        <v>4986400</v>
      </c>
      <c r="I9" s="61">
        <f t="shared" si="1"/>
        <v>0.48540763673890608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688360</v>
      </c>
      <c r="H10" s="71">
        <f t="shared" si="0"/>
        <v>2019640</v>
      </c>
      <c r="I10" s="72">
        <f t="shared" si="1"/>
        <v>0.25419497784342687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101" t="s">
        <v>27</v>
      </c>
      <c r="H14" s="101" t="s">
        <v>30</v>
      </c>
      <c r="I14" s="101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6556900</v>
      </c>
      <c r="H15" s="55">
        <f>SUM(H16,H19)</f>
        <v>4101260</v>
      </c>
      <c r="I15" s="55">
        <f>SUM(I16,I19)</f>
        <v>10658160</v>
      </c>
      <c r="J15" s="105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'6월.'!I16</f>
        <v>500000</v>
      </c>
      <c r="H16" s="15">
        <f t="shared" ref="H16" si="3">SUM(H17:H18)</f>
        <v>0</v>
      </c>
      <c r="I16" s="15">
        <f>SUM(G16:H16)</f>
        <v>500000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'6월.'!I17</f>
        <v>100000</v>
      </c>
      <c r="H17" s="15"/>
      <c r="I17" s="15">
        <f t="shared" ref="I17:I22" si="4">SUM(G17:H17)</f>
        <v>100000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'6월.'!I18</f>
        <v>400000</v>
      </c>
      <c r="H18" s="15"/>
      <c r="I18" s="15">
        <f t="shared" si="4"/>
        <v>400000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'6월.'!I19</f>
        <v>6056900</v>
      </c>
      <c r="H19" s="15">
        <f>SUM(H20:H22)</f>
        <v>4101260</v>
      </c>
      <c r="I19" s="15">
        <f t="shared" si="4"/>
        <v>10158160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'6월.'!I20</f>
        <v>2457600</v>
      </c>
      <c r="H20" s="16">
        <v>2549360</v>
      </c>
      <c r="I20" s="15">
        <f t="shared" si="4"/>
        <v>5006960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'6월.'!I21</f>
        <v>3599300</v>
      </c>
      <c r="H21" s="15">
        <v>1551900</v>
      </c>
      <c r="I21" s="15">
        <f t="shared" si="4"/>
        <v>5151200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'5월.'!I22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'6월.'!I26</f>
        <v>1138000</v>
      </c>
      <c r="H26" s="15">
        <f>G34</f>
        <v>2104200</v>
      </c>
      <c r="I26" s="15">
        <f>SUM(G26:H26)</f>
        <v>3242200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'6월.'!I27</f>
        <v>2499000</v>
      </c>
      <c r="H27" s="15">
        <f>G45</f>
        <v>0</v>
      </c>
      <c r="I27" s="15">
        <f t="shared" ref="I27:I29" si="5">SUM(G27:H27)</f>
        <v>2499000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'6월.'!I28</f>
        <v>3394900</v>
      </c>
      <c r="H28" s="15">
        <f>G52</f>
        <v>1308700</v>
      </c>
      <c r="I28" s="15">
        <f t="shared" si="5"/>
        <v>4703600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'4월.'!I29</f>
        <v>0</v>
      </c>
      <c r="H29" s="17">
        <f>G61</f>
        <v>688360</v>
      </c>
      <c r="I29" s="17">
        <f t="shared" si="5"/>
        <v>688360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102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SUM(G35:G41)</f>
        <v>2104200</v>
      </c>
      <c r="H34" s="29"/>
      <c r="I34" s="30"/>
      <c r="J34" s="31"/>
    </row>
    <row r="35" spans="1:10" ht="22.5" customHeight="1" x14ac:dyDescent="0.3">
      <c r="B35" s="35">
        <v>43648</v>
      </c>
      <c r="C35" s="142" t="s">
        <v>96</v>
      </c>
      <c r="D35" s="142"/>
      <c r="E35" s="142"/>
      <c r="F35" s="142"/>
      <c r="G35" s="36">
        <v>244900</v>
      </c>
      <c r="H35" s="32" t="s">
        <v>99</v>
      </c>
      <c r="I35" s="32"/>
      <c r="J35" s="37"/>
    </row>
    <row r="36" spans="1:10" ht="22.5" customHeight="1" x14ac:dyDescent="0.3">
      <c r="B36" s="35">
        <v>43650</v>
      </c>
      <c r="C36" s="142" t="s">
        <v>97</v>
      </c>
      <c r="D36" s="142"/>
      <c r="E36" s="142"/>
      <c r="F36" s="142"/>
      <c r="G36" s="36">
        <v>460000</v>
      </c>
      <c r="H36" s="32" t="s">
        <v>98</v>
      </c>
      <c r="I36" s="32"/>
      <c r="J36" s="37"/>
    </row>
    <row r="37" spans="1:10" ht="22.5" customHeight="1" x14ac:dyDescent="0.3">
      <c r="B37" s="35">
        <v>43651</v>
      </c>
      <c r="C37" s="142" t="s">
        <v>100</v>
      </c>
      <c r="D37" s="142"/>
      <c r="E37" s="142"/>
      <c r="F37" s="142"/>
      <c r="G37" s="36">
        <v>91000</v>
      </c>
      <c r="H37" s="32" t="s">
        <v>101</v>
      </c>
      <c r="I37" s="32">
        <v>7</v>
      </c>
      <c r="J37" s="37"/>
    </row>
    <row r="38" spans="1:10" ht="22.5" customHeight="1" x14ac:dyDescent="0.3">
      <c r="B38" s="35">
        <v>43658</v>
      </c>
      <c r="C38" s="142" t="s">
        <v>102</v>
      </c>
      <c r="D38" s="142"/>
      <c r="E38" s="142"/>
      <c r="F38" s="142"/>
      <c r="G38" s="36">
        <v>186300</v>
      </c>
      <c r="H38" s="32" t="s">
        <v>103</v>
      </c>
      <c r="I38" s="32"/>
      <c r="J38" s="37"/>
    </row>
    <row r="39" spans="1:10" ht="22.5" customHeight="1" x14ac:dyDescent="0.3">
      <c r="B39" s="65">
        <v>43661</v>
      </c>
      <c r="C39" s="142" t="s">
        <v>105</v>
      </c>
      <c r="D39" s="142"/>
      <c r="E39" s="142"/>
      <c r="F39" s="142"/>
      <c r="G39" s="66">
        <v>250000</v>
      </c>
      <c r="H39" s="67" t="s">
        <v>104</v>
      </c>
      <c r="I39" s="32"/>
      <c r="J39" s="37"/>
    </row>
    <row r="40" spans="1:10" ht="22.5" customHeight="1" x14ac:dyDescent="0.3">
      <c r="B40" s="65">
        <v>43665</v>
      </c>
      <c r="C40" s="142" t="s">
        <v>102</v>
      </c>
      <c r="D40" s="142"/>
      <c r="E40" s="142"/>
      <c r="F40" s="142"/>
      <c r="G40" s="66">
        <v>560000</v>
      </c>
      <c r="H40" s="67" t="s">
        <v>104</v>
      </c>
      <c r="I40" s="32"/>
      <c r="J40" s="37"/>
    </row>
    <row r="41" spans="1:10" ht="22.5" customHeight="1" thickBot="1" x14ac:dyDescent="0.35">
      <c r="B41" s="25">
        <v>43672</v>
      </c>
      <c r="C41" s="149" t="s">
        <v>106</v>
      </c>
      <c r="D41" s="149"/>
      <c r="E41" s="149"/>
      <c r="F41" s="149"/>
      <c r="G41" s="26">
        <v>312000</v>
      </c>
      <c r="H41" s="27" t="s">
        <v>107</v>
      </c>
      <c r="I41" s="27">
        <v>26</v>
      </c>
      <c r="J41" s="62"/>
    </row>
    <row r="42" spans="1:10" x14ac:dyDescent="0.3">
      <c r="H42" s="1"/>
    </row>
    <row r="43" spans="1:10" ht="27" thickBot="1" x14ac:dyDescent="0.55000000000000004">
      <c r="B43" s="125" t="s">
        <v>36</v>
      </c>
      <c r="C43" s="125"/>
      <c r="D43" s="125"/>
      <c r="E43" s="125"/>
      <c r="F43" s="125"/>
      <c r="G43" s="125"/>
      <c r="H43" s="125"/>
      <c r="I43" s="125"/>
      <c r="J43" s="125"/>
    </row>
    <row r="44" spans="1:10" s="6" customFormat="1" ht="22.5" customHeight="1" x14ac:dyDescent="0.3">
      <c r="A44" s="7"/>
      <c r="B44" s="103" t="s">
        <v>17</v>
      </c>
      <c r="C44" s="120" t="s">
        <v>18</v>
      </c>
      <c r="D44" s="120"/>
      <c r="E44" s="120"/>
      <c r="F44" s="120"/>
      <c r="G44" s="100" t="s">
        <v>20</v>
      </c>
      <c r="H44" s="24" t="s">
        <v>21</v>
      </c>
      <c r="I44" s="24" t="s">
        <v>22</v>
      </c>
      <c r="J44" s="104" t="s">
        <v>12</v>
      </c>
    </row>
    <row r="45" spans="1:10" ht="22.5" customHeight="1" x14ac:dyDescent="0.3">
      <c r="B45" s="40" t="s">
        <v>1</v>
      </c>
      <c r="C45" s="139"/>
      <c r="D45" s="139"/>
      <c r="E45" s="139"/>
      <c r="F45" s="139"/>
      <c r="G45" s="41">
        <f>SUM(G46:G48)</f>
        <v>0</v>
      </c>
      <c r="H45" s="42"/>
      <c r="I45" s="42"/>
      <c r="J45" s="43"/>
    </row>
    <row r="46" spans="1:10" ht="22.5" customHeight="1" x14ac:dyDescent="0.3">
      <c r="B46" s="38"/>
      <c r="C46" s="136"/>
      <c r="D46" s="137"/>
      <c r="E46" s="137"/>
      <c r="F46" s="138"/>
      <c r="G46" s="39"/>
      <c r="H46" s="32"/>
      <c r="I46" s="32"/>
      <c r="J46" s="37"/>
    </row>
    <row r="47" spans="1:10" ht="22.5" customHeight="1" x14ac:dyDescent="0.3">
      <c r="B47" s="38"/>
      <c r="C47" s="136"/>
      <c r="D47" s="137"/>
      <c r="E47" s="137"/>
      <c r="F47" s="138"/>
      <c r="G47" s="36"/>
      <c r="H47" s="32"/>
      <c r="I47" s="32"/>
      <c r="J47" s="37"/>
    </row>
    <row r="48" spans="1:10" ht="22.5" customHeight="1" thickBot="1" x14ac:dyDescent="0.35">
      <c r="B48" s="25"/>
      <c r="C48" s="132"/>
      <c r="D48" s="133"/>
      <c r="E48" s="133"/>
      <c r="F48" s="134"/>
      <c r="G48" s="26"/>
      <c r="H48" s="27"/>
      <c r="I48" s="27"/>
      <c r="J48" s="28"/>
    </row>
    <row r="50" spans="2:10" ht="27" thickBot="1" x14ac:dyDescent="0.55000000000000004">
      <c r="B50" s="125" t="s">
        <v>37</v>
      </c>
      <c r="C50" s="125"/>
      <c r="D50" s="125"/>
      <c r="E50" s="125"/>
      <c r="F50" s="125"/>
      <c r="G50" s="125"/>
      <c r="H50" s="125"/>
      <c r="I50" s="125"/>
      <c r="J50" s="125"/>
    </row>
    <row r="51" spans="2:10" ht="22.5" customHeight="1" x14ac:dyDescent="0.3">
      <c r="B51" s="103" t="s">
        <v>17</v>
      </c>
      <c r="C51" s="120" t="s">
        <v>18</v>
      </c>
      <c r="D51" s="120"/>
      <c r="E51" s="120"/>
      <c r="F51" s="120"/>
      <c r="G51" s="100" t="s">
        <v>20</v>
      </c>
      <c r="H51" s="24" t="s">
        <v>21</v>
      </c>
      <c r="I51" s="24" t="s">
        <v>22</v>
      </c>
      <c r="J51" s="104" t="s">
        <v>12</v>
      </c>
    </row>
    <row r="52" spans="2:10" ht="22.5" customHeight="1" x14ac:dyDescent="0.3">
      <c r="B52" s="40" t="s">
        <v>1</v>
      </c>
      <c r="C52" s="139"/>
      <c r="D52" s="139"/>
      <c r="E52" s="139"/>
      <c r="F52" s="139"/>
      <c r="G52" s="41">
        <f>SUM(G53:G57)</f>
        <v>1308700</v>
      </c>
      <c r="H52" s="42"/>
      <c r="I52" s="42"/>
      <c r="J52" s="43"/>
    </row>
    <row r="53" spans="2:10" ht="22.5" customHeight="1" x14ac:dyDescent="0.3">
      <c r="B53" s="38">
        <v>43649</v>
      </c>
      <c r="C53" s="136" t="s">
        <v>112</v>
      </c>
      <c r="D53" s="137"/>
      <c r="E53" s="137"/>
      <c r="F53" s="138"/>
      <c r="G53" s="39">
        <v>490000</v>
      </c>
      <c r="H53" s="32" t="s">
        <v>113</v>
      </c>
      <c r="I53" s="32">
        <v>20</v>
      </c>
      <c r="J53" s="37"/>
    </row>
    <row r="54" spans="2:10" ht="22.5" customHeight="1" x14ac:dyDescent="0.3">
      <c r="B54" s="38">
        <v>43654</v>
      </c>
      <c r="C54" s="135" t="s">
        <v>92</v>
      </c>
      <c r="D54" s="135"/>
      <c r="E54" s="135"/>
      <c r="F54" s="135"/>
      <c r="G54" s="36">
        <v>360000</v>
      </c>
      <c r="H54" s="32" t="s">
        <v>114</v>
      </c>
      <c r="I54" s="32">
        <v>12</v>
      </c>
      <c r="J54" s="37"/>
    </row>
    <row r="55" spans="2:10" ht="22.5" customHeight="1" x14ac:dyDescent="0.3">
      <c r="B55" s="89">
        <v>43654</v>
      </c>
      <c r="C55" s="136" t="s">
        <v>115</v>
      </c>
      <c r="D55" s="137"/>
      <c r="E55" s="137"/>
      <c r="F55" s="138"/>
      <c r="G55" s="90">
        <v>100700</v>
      </c>
      <c r="H55" s="91"/>
      <c r="I55" s="91"/>
      <c r="J55" s="92"/>
    </row>
    <row r="56" spans="2:10" ht="22.5" customHeight="1" x14ac:dyDescent="0.3">
      <c r="B56" s="89">
        <v>43677</v>
      </c>
      <c r="C56" s="136" t="s">
        <v>116</v>
      </c>
      <c r="D56" s="137"/>
      <c r="E56" s="137"/>
      <c r="F56" s="138"/>
      <c r="G56" s="90">
        <v>358000</v>
      </c>
      <c r="H56" s="91" t="s">
        <v>117</v>
      </c>
      <c r="I56" s="91">
        <v>14</v>
      </c>
      <c r="J56" s="92"/>
    </row>
    <row r="57" spans="2:10" ht="22.5" customHeight="1" thickBot="1" x14ac:dyDescent="0.35">
      <c r="B57" s="25"/>
      <c r="C57" s="132"/>
      <c r="D57" s="133"/>
      <c r="E57" s="133"/>
      <c r="F57" s="134"/>
      <c r="G57" s="26"/>
      <c r="H57" s="27"/>
      <c r="I57" s="27"/>
      <c r="J57" s="28"/>
    </row>
    <row r="59" spans="2:10" ht="27" thickBot="1" x14ac:dyDescent="0.55000000000000004">
      <c r="B59" s="125" t="s">
        <v>38</v>
      </c>
      <c r="C59" s="125"/>
      <c r="D59" s="125"/>
      <c r="E59" s="125"/>
      <c r="F59" s="125"/>
      <c r="G59" s="125"/>
      <c r="H59" s="125"/>
      <c r="I59" s="125"/>
      <c r="J59" s="125"/>
    </row>
    <row r="60" spans="2:10" ht="22.5" customHeight="1" x14ac:dyDescent="0.3">
      <c r="B60" s="103" t="s">
        <v>17</v>
      </c>
      <c r="C60" s="120" t="s">
        <v>18</v>
      </c>
      <c r="D60" s="120"/>
      <c r="E60" s="120"/>
      <c r="F60" s="120"/>
      <c r="G60" s="100" t="s">
        <v>20</v>
      </c>
      <c r="H60" s="24" t="s">
        <v>21</v>
      </c>
      <c r="I60" s="24" t="s">
        <v>22</v>
      </c>
      <c r="J60" s="104" t="s">
        <v>12</v>
      </c>
    </row>
    <row r="61" spans="2:10" ht="22.5" customHeight="1" x14ac:dyDescent="0.3">
      <c r="B61" s="40" t="s">
        <v>1</v>
      </c>
      <c r="C61" s="139"/>
      <c r="D61" s="139"/>
      <c r="E61" s="139"/>
      <c r="F61" s="139"/>
      <c r="G61" s="41">
        <f>SUM(G62:G64)</f>
        <v>688360</v>
      </c>
      <c r="H61" s="42"/>
      <c r="I61" s="42"/>
      <c r="J61" s="43"/>
    </row>
    <row r="62" spans="2:10" ht="22.5" customHeight="1" x14ac:dyDescent="0.3">
      <c r="B62" s="38">
        <v>43668</v>
      </c>
      <c r="C62" s="136" t="s">
        <v>108</v>
      </c>
      <c r="D62" s="137"/>
      <c r="E62" s="137"/>
      <c r="F62" s="138"/>
      <c r="G62" s="39">
        <v>364000</v>
      </c>
      <c r="H62" s="32" t="s">
        <v>110</v>
      </c>
      <c r="I62" s="32">
        <v>13</v>
      </c>
      <c r="J62" s="37"/>
    </row>
    <row r="63" spans="2:10" ht="22.5" customHeight="1" x14ac:dyDescent="0.3">
      <c r="B63" s="38">
        <v>43677</v>
      </c>
      <c r="C63" s="135" t="s">
        <v>109</v>
      </c>
      <c r="D63" s="135"/>
      <c r="E63" s="135"/>
      <c r="F63" s="135"/>
      <c r="G63" s="36">
        <v>324360</v>
      </c>
      <c r="H63" s="32" t="s">
        <v>111</v>
      </c>
      <c r="I63" s="32">
        <v>20</v>
      </c>
      <c r="J63" s="37"/>
    </row>
    <row r="64" spans="2:10" ht="22.5" customHeight="1" thickBot="1" x14ac:dyDescent="0.35">
      <c r="B64" s="25"/>
      <c r="C64" s="132"/>
      <c r="D64" s="133"/>
      <c r="E64" s="133"/>
      <c r="F64" s="134"/>
      <c r="G64" s="26"/>
      <c r="H64" s="27"/>
      <c r="I64" s="27"/>
      <c r="J64" s="28"/>
    </row>
  </sheetData>
  <mergeCells count="66">
    <mergeCell ref="C64:F64"/>
    <mergeCell ref="C52:F52"/>
    <mergeCell ref="C53:F53"/>
    <mergeCell ref="C54:F54"/>
    <mergeCell ref="C55:F55"/>
    <mergeCell ref="C56:F56"/>
    <mergeCell ref="C57:F57"/>
    <mergeCell ref="B59:J59"/>
    <mergeCell ref="C60:F60"/>
    <mergeCell ref="C61:F61"/>
    <mergeCell ref="C62:F62"/>
    <mergeCell ref="C63:F63"/>
    <mergeCell ref="C51:F51"/>
    <mergeCell ref="C36:F36"/>
    <mergeCell ref="C37:F37"/>
    <mergeCell ref="C40:F40"/>
    <mergeCell ref="C41:F41"/>
    <mergeCell ref="B43:J43"/>
    <mergeCell ref="C44:F44"/>
    <mergeCell ref="C38:F38"/>
    <mergeCell ref="C39:F39"/>
    <mergeCell ref="C45:F45"/>
    <mergeCell ref="C46:F46"/>
    <mergeCell ref="C47:F47"/>
    <mergeCell ref="C48:F48"/>
    <mergeCell ref="B50:J50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B19:C22"/>
    <mergeCell ref="D19:F19"/>
    <mergeCell ref="D20:F20"/>
    <mergeCell ref="D21:F21"/>
    <mergeCell ref="D22:F22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7:D7"/>
    <mergeCell ref="E7:F7"/>
    <mergeCell ref="B2:J2"/>
    <mergeCell ref="B5:D5"/>
    <mergeCell ref="E5:F5"/>
    <mergeCell ref="B6:D6"/>
    <mergeCell ref="E6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K62"/>
  <sheetViews>
    <sheetView tabSelected="1" view="pageBreakPreview" zoomScale="85" zoomScaleNormal="100" zoomScaleSheetLayoutView="85" workbookViewId="0">
      <selection activeCell="L16" sqref="L16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9" style="11"/>
  </cols>
  <sheetData>
    <row r="2" spans="2:11" ht="31.5" x14ac:dyDescent="0.55000000000000004">
      <c r="B2" s="114" t="s">
        <v>118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3">
      <c r="J3" s="18" t="s">
        <v>19</v>
      </c>
    </row>
    <row r="4" spans="2:11" ht="24.75" customHeight="1" thickBot="1" x14ac:dyDescent="0.55000000000000004">
      <c r="B4" s="5" t="s">
        <v>25</v>
      </c>
      <c r="C4" s="4"/>
      <c r="D4" s="4"/>
    </row>
    <row r="5" spans="2:11" ht="21" customHeight="1" x14ac:dyDescent="0.3">
      <c r="B5" s="119" t="s">
        <v>14</v>
      </c>
      <c r="C5" s="120"/>
      <c r="D5" s="120"/>
      <c r="E5" s="115" t="s">
        <v>23</v>
      </c>
      <c r="F5" s="115"/>
      <c r="G5" s="109" t="s">
        <v>0</v>
      </c>
      <c r="H5" s="109" t="s">
        <v>10</v>
      </c>
      <c r="I5" s="109" t="s">
        <v>11</v>
      </c>
      <c r="J5" s="110" t="s">
        <v>9</v>
      </c>
    </row>
    <row r="6" spans="2:11" ht="20.100000000000001" customHeight="1" x14ac:dyDescent="0.3">
      <c r="B6" s="121" t="s">
        <v>1</v>
      </c>
      <c r="C6" s="122"/>
      <c r="D6" s="122"/>
      <c r="E6" s="116">
        <f>SUM(E7:F10)</f>
        <v>24568000</v>
      </c>
      <c r="F6" s="116"/>
      <c r="G6" s="107">
        <f>SUM(G7:G10)</f>
        <v>11937560</v>
      </c>
      <c r="H6" s="107">
        <f>E6-G6</f>
        <v>12630440</v>
      </c>
      <c r="I6" s="61">
        <f>G6/E6</f>
        <v>0.48589873005535655</v>
      </c>
      <c r="J6" s="19"/>
    </row>
    <row r="7" spans="2:11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9">
        <f>I26</f>
        <v>3342200</v>
      </c>
      <c r="H7" s="107">
        <f t="shared" ref="H7:H10" si="0">E7-G7</f>
        <v>837800</v>
      </c>
      <c r="I7" s="61">
        <f t="shared" ref="I7:I10" si="1">G7/E7</f>
        <v>0.7995693779904306</v>
      </c>
      <c r="J7" s="33"/>
      <c r="K7" s="8"/>
    </row>
    <row r="8" spans="2:11" ht="20.100000000000001" customHeight="1" x14ac:dyDescent="0.3">
      <c r="B8" s="121" t="s">
        <v>32</v>
      </c>
      <c r="C8" s="122"/>
      <c r="D8" s="122"/>
      <c r="E8" s="117">
        <v>7990000</v>
      </c>
      <c r="F8" s="117"/>
      <c r="G8" s="9">
        <f t="shared" ref="G8:G10" si="2">I27</f>
        <v>2644400</v>
      </c>
      <c r="H8" s="107">
        <f t="shared" si="0"/>
        <v>5345600</v>
      </c>
      <c r="I8" s="61">
        <f t="shared" si="1"/>
        <v>0.3309637046307885</v>
      </c>
      <c r="J8" s="33"/>
      <c r="K8" s="8"/>
    </row>
    <row r="9" spans="2:11" ht="20.100000000000001" customHeight="1" x14ac:dyDescent="0.3">
      <c r="B9" s="121" t="s">
        <v>33</v>
      </c>
      <c r="C9" s="122"/>
      <c r="D9" s="122"/>
      <c r="E9" s="117">
        <v>9690000</v>
      </c>
      <c r="F9" s="117"/>
      <c r="G9" s="9">
        <f t="shared" si="2"/>
        <v>4903600</v>
      </c>
      <c r="H9" s="107">
        <f t="shared" si="0"/>
        <v>4786400</v>
      </c>
      <c r="I9" s="61">
        <f t="shared" si="1"/>
        <v>0.50604747162022701</v>
      </c>
      <c r="J9" s="33"/>
      <c r="K9" s="8"/>
    </row>
    <row r="10" spans="2:11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10">
        <f t="shared" si="2"/>
        <v>1047360</v>
      </c>
      <c r="H10" s="71">
        <f t="shared" si="0"/>
        <v>1660640</v>
      </c>
      <c r="I10" s="72">
        <f t="shared" si="1"/>
        <v>0.38676514032496306</v>
      </c>
      <c r="J10" s="34"/>
      <c r="K10" s="8"/>
    </row>
    <row r="11" spans="2:11" ht="20.100000000000001" customHeight="1" x14ac:dyDescent="0.3"/>
    <row r="12" spans="2:11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1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1" ht="20.100000000000001" customHeight="1" x14ac:dyDescent="0.3">
      <c r="B14" s="128"/>
      <c r="C14" s="129"/>
      <c r="D14" s="129"/>
      <c r="E14" s="129"/>
      <c r="F14" s="129"/>
      <c r="G14" s="112" t="s">
        <v>27</v>
      </c>
      <c r="H14" s="112" t="s">
        <v>30</v>
      </c>
      <c r="I14" s="112" t="s">
        <v>8</v>
      </c>
      <c r="J14" s="127"/>
    </row>
    <row r="15" spans="2:11" ht="20.100000000000001" customHeight="1" x14ac:dyDescent="0.3">
      <c r="B15" s="128" t="s">
        <v>29</v>
      </c>
      <c r="C15" s="129"/>
      <c r="D15" s="129"/>
      <c r="E15" s="129"/>
      <c r="F15" s="129"/>
      <c r="G15" s="55">
        <f>SUM(G16,G19)</f>
        <v>10658160</v>
      </c>
      <c r="H15" s="55">
        <f>SUM(H16,H19)</f>
        <v>804400</v>
      </c>
      <c r="I15" s="55">
        <f>SUM(I16,I19)</f>
        <v>11462560</v>
      </c>
      <c r="J15" s="111"/>
    </row>
    <row r="16" spans="2:11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>
        <f>'7월.'!I16</f>
        <v>500000</v>
      </c>
      <c r="H16" s="15">
        <f t="shared" ref="H16" si="3">SUM(H17:H18)</f>
        <v>100000</v>
      </c>
      <c r="I16" s="15">
        <f>SUM(G16:H16)</f>
        <v>600000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>
        <f>'7월.'!I17</f>
        <v>100000</v>
      </c>
      <c r="H17" s="15"/>
      <c r="I17" s="15">
        <f t="shared" ref="I17:I22" si="4">SUM(G17:H17)</f>
        <v>100000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>
        <f>'7월.'!I18</f>
        <v>400000</v>
      </c>
      <c r="H18" s="15">
        <v>100000</v>
      </c>
      <c r="I18" s="15">
        <f t="shared" si="4"/>
        <v>500000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>
        <f>'7월.'!I19</f>
        <v>10158160</v>
      </c>
      <c r="H19" s="15">
        <f>SUM(H20:H22)</f>
        <v>704400</v>
      </c>
      <c r="I19" s="15">
        <f t="shared" si="4"/>
        <v>10862560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>
        <f>'7월.'!I20</f>
        <v>5006960</v>
      </c>
      <c r="H20" s="16">
        <v>359000</v>
      </c>
      <c r="I20" s="15">
        <f t="shared" si="4"/>
        <v>5365960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>
        <f>'7월.'!I21</f>
        <v>5151200</v>
      </c>
      <c r="H21" s="15">
        <v>345400</v>
      </c>
      <c r="I21" s="15">
        <f t="shared" si="4"/>
        <v>5496600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>
        <f>'7월.'!I22</f>
        <v>0</v>
      </c>
      <c r="H22" s="17">
        <v>0</v>
      </c>
      <c r="I22" s="17">
        <f t="shared" si="4"/>
        <v>0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15">
        <f>'7월.'!I26</f>
        <v>3242200</v>
      </c>
      <c r="H26" s="15">
        <f>G34</f>
        <v>100000</v>
      </c>
      <c r="I26" s="15">
        <f>SUM(G26:H26)</f>
        <v>3342200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15">
        <f>'7월.'!I27</f>
        <v>2499000</v>
      </c>
      <c r="H27" s="15">
        <f>G42</f>
        <v>145400</v>
      </c>
      <c r="I27" s="15">
        <f t="shared" ref="I27:I29" si="5">SUM(G27:H27)</f>
        <v>2644400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15">
        <f>'7월.'!I28</f>
        <v>4703600</v>
      </c>
      <c r="H28" s="15">
        <f>G50</f>
        <v>200000</v>
      </c>
      <c r="I28" s="15">
        <f t="shared" si="5"/>
        <v>4903600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17">
        <f>'7월.'!I29</f>
        <v>688360</v>
      </c>
      <c r="H29" s="17">
        <f>G59</f>
        <v>359000</v>
      </c>
      <c r="I29" s="17">
        <f t="shared" si="5"/>
        <v>1047360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thickBot="1" x14ac:dyDescent="0.35">
      <c r="A33" s="7"/>
      <c r="B33" s="12" t="s">
        <v>17</v>
      </c>
      <c r="C33" s="140" t="s">
        <v>18</v>
      </c>
      <c r="D33" s="140"/>
      <c r="E33" s="140"/>
      <c r="F33" s="140"/>
      <c r="G33" s="113" t="s">
        <v>20</v>
      </c>
      <c r="H33" s="13" t="s">
        <v>21</v>
      </c>
      <c r="I33" s="13" t="s">
        <v>22</v>
      </c>
      <c r="J33" s="14" t="s">
        <v>12</v>
      </c>
    </row>
    <row r="34" spans="1:10" ht="22.5" customHeight="1" thickTop="1" x14ac:dyDescent="0.3">
      <c r="B34" s="44" t="s">
        <v>1</v>
      </c>
      <c r="C34" s="143"/>
      <c r="D34" s="143"/>
      <c r="E34" s="143"/>
      <c r="F34" s="143"/>
      <c r="G34" s="45">
        <f>SUM(G35:G38)</f>
        <v>100000</v>
      </c>
      <c r="H34" s="29"/>
      <c r="I34" s="30"/>
      <c r="J34" s="31"/>
    </row>
    <row r="35" spans="1:10" ht="22.5" customHeight="1" x14ac:dyDescent="0.3">
      <c r="B35" s="35">
        <v>43689</v>
      </c>
      <c r="C35" s="142" t="s">
        <v>119</v>
      </c>
      <c r="D35" s="142"/>
      <c r="E35" s="142"/>
      <c r="F35" s="142"/>
      <c r="G35" s="36">
        <v>50000</v>
      </c>
      <c r="H35" s="32"/>
      <c r="I35" s="32">
        <v>1</v>
      </c>
      <c r="J35" s="37"/>
    </row>
    <row r="36" spans="1:10" ht="22.5" customHeight="1" x14ac:dyDescent="0.3">
      <c r="B36" s="35">
        <v>43700</v>
      </c>
      <c r="C36" s="142" t="s">
        <v>120</v>
      </c>
      <c r="D36" s="142"/>
      <c r="E36" s="142"/>
      <c r="F36" s="142"/>
      <c r="G36" s="36">
        <v>50000</v>
      </c>
      <c r="H36" s="32"/>
      <c r="I36" s="32">
        <v>1</v>
      </c>
      <c r="J36" s="37"/>
    </row>
    <row r="37" spans="1:10" ht="22.5" customHeight="1" x14ac:dyDescent="0.3">
      <c r="B37" s="35"/>
      <c r="C37" s="142"/>
      <c r="D37" s="142"/>
      <c r="E37" s="142"/>
      <c r="F37" s="142"/>
      <c r="G37" s="36"/>
      <c r="H37" s="32"/>
      <c r="I37" s="32"/>
      <c r="J37" s="37"/>
    </row>
    <row r="38" spans="1:10" ht="22.5" customHeight="1" x14ac:dyDescent="0.3">
      <c r="B38" s="35"/>
      <c r="C38" s="142"/>
      <c r="D38" s="142"/>
      <c r="E38" s="142"/>
      <c r="F38" s="142"/>
      <c r="G38" s="36"/>
      <c r="H38" s="32"/>
      <c r="I38" s="32"/>
      <c r="J38" s="37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108" t="s">
        <v>17</v>
      </c>
      <c r="C41" s="120" t="s">
        <v>18</v>
      </c>
      <c r="D41" s="120"/>
      <c r="E41" s="120"/>
      <c r="F41" s="120"/>
      <c r="G41" s="109" t="s">
        <v>20</v>
      </c>
      <c r="H41" s="24" t="s">
        <v>21</v>
      </c>
      <c r="I41" s="24" t="s">
        <v>22</v>
      </c>
      <c r="J41" s="11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SUM(G43:G46)</f>
        <v>145400</v>
      </c>
      <c r="H42" s="42"/>
      <c r="I42" s="42"/>
      <c r="J42" s="43"/>
    </row>
    <row r="43" spans="1:10" ht="22.5" customHeight="1" x14ac:dyDescent="0.3">
      <c r="B43" s="38">
        <v>43693</v>
      </c>
      <c r="C43" s="136" t="s">
        <v>121</v>
      </c>
      <c r="D43" s="137"/>
      <c r="E43" s="137"/>
      <c r="F43" s="138"/>
      <c r="G43" s="39">
        <v>29000</v>
      </c>
      <c r="H43" s="32"/>
      <c r="I43" s="32">
        <v>1</v>
      </c>
      <c r="J43" s="37"/>
    </row>
    <row r="44" spans="1:10" ht="22.5" customHeight="1" x14ac:dyDescent="0.3">
      <c r="B44" s="38">
        <v>43699</v>
      </c>
      <c r="C44" s="136" t="s">
        <v>121</v>
      </c>
      <c r="D44" s="137"/>
      <c r="E44" s="137"/>
      <c r="F44" s="138"/>
      <c r="G44" s="36">
        <v>25000</v>
      </c>
      <c r="H44" s="32"/>
      <c r="I44" s="32">
        <v>1</v>
      </c>
      <c r="J44" s="37"/>
    </row>
    <row r="45" spans="1:10" ht="22.5" customHeight="1" x14ac:dyDescent="0.3">
      <c r="B45" s="89">
        <v>43706</v>
      </c>
      <c r="C45" s="136" t="s">
        <v>121</v>
      </c>
      <c r="D45" s="150"/>
      <c r="E45" s="150"/>
      <c r="F45" s="151"/>
      <c r="G45" s="90">
        <v>29000</v>
      </c>
      <c r="H45" s="91"/>
      <c r="I45" s="91">
        <v>1</v>
      </c>
      <c r="J45" s="92"/>
    </row>
    <row r="46" spans="1:10" ht="22.5" customHeight="1" thickBot="1" x14ac:dyDescent="0.35">
      <c r="B46" s="25">
        <v>43707</v>
      </c>
      <c r="C46" s="132" t="s">
        <v>122</v>
      </c>
      <c r="D46" s="133"/>
      <c r="E46" s="133"/>
      <c r="F46" s="134"/>
      <c r="G46" s="26">
        <v>62400</v>
      </c>
      <c r="H46" s="27" t="s">
        <v>123</v>
      </c>
      <c r="I46" s="27">
        <v>19</v>
      </c>
      <c r="J46" s="28"/>
    </row>
    <row r="48" spans="1:10" ht="27" thickBot="1" x14ac:dyDescent="0.55000000000000004">
      <c r="B48" s="125" t="s">
        <v>37</v>
      </c>
      <c r="C48" s="125"/>
      <c r="D48" s="125"/>
      <c r="E48" s="125"/>
      <c r="F48" s="125"/>
      <c r="G48" s="125"/>
      <c r="H48" s="125"/>
      <c r="I48" s="125"/>
      <c r="J48" s="125"/>
    </row>
    <row r="49" spans="2:10" ht="22.5" customHeight="1" x14ac:dyDescent="0.3">
      <c r="B49" s="108" t="s">
        <v>17</v>
      </c>
      <c r="C49" s="120" t="s">
        <v>18</v>
      </c>
      <c r="D49" s="120"/>
      <c r="E49" s="120"/>
      <c r="F49" s="120"/>
      <c r="G49" s="109" t="s">
        <v>20</v>
      </c>
      <c r="H49" s="24" t="s">
        <v>21</v>
      </c>
      <c r="I49" s="24" t="s">
        <v>22</v>
      </c>
      <c r="J49" s="110" t="s">
        <v>12</v>
      </c>
    </row>
    <row r="50" spans="2:10" ht="22.5" customHeight="1" x14ac:dyDescent="0.3">
      <c r="B50" s="40" t="s">
        <v>1</v>
      </c>
      <c r="C50" s="139"/>
      <c r="D50" s="139"/>
      <c r="E50" s="139"/>
      <c r="F50" s="139"/>
      <c r="G50" s="41">
        <f>SUM(G51:G55)</f>
        <v>200000</v>
      </c>
      <c r="H50" s="42"/>
      <c r="I50" s="42"/>
      <c r="J50" s="43"/>
    </row>
    <row r="51" spans="2:10" ht="22.5" customHeight="1" x14ac:dyDescent="0.3">
      <c r="B51" s="38">
        <v>43678</v>
      </c>
      <c r="C51" s="136" t="s">
        <v>60</v>
      </c>
      <c r="D51" s="137"/>
      <c r="E51" s="137"/>
      <c r="F51" s="138"/>
      <c r="G51" s="39">
        <v>200000</v>
      </c>
      <c r="H51" s="32"/>
      <c r="I51" s="32"/>
      <c r="J51" s="37"/>
    </row>
    <row r="52" spans="2:10" ht="22.5" customHeight="1" x14ac:dyDescent="0.3">
      <c r="B52" s="38"/>
      <c r="C52" s="135"/>
      <c r="D52" s="135"/>
      <c r="E52" s="135"/>
      <c r="F52" s="135"/>
      <c r="G52" s="36"/>
      <c r="H52" s="32"/>
      <c r="I52" s="32"/>
      <c r="J52" s="37"/>
    </row>
    <row r="53" spans="2:10" ht="22.5" customHeight="1" x14ac:dyDescent="0.3">
      <c r="B53" s="89"/>
      <c r="C53" s="136"/>
      <c r="D53" s="137"/>
      <c r="E53" s="137"/>
      <c r="F53" s="138"/>
      <c r="G53" s="90"/>
      <c r="H53" s="91"/>
      <c r="I53" s="91"/>
      <c r="J53" s="92"/>
    </row>
    <row r="54" spans="2:10" ht="22.5" customHeight="1" x14ac:dyDescent="0.3">
      <c r="B54" s="89"/>
      <c r="C54" s="136"/>
      <c r="D54" s="137"/>
      <c r="E54" s="137"/>
      <c r="F54" s="138"/>
      <c r="G54" s="90"/>
      <c r="H54" s="91"/>
      <c r="I54" s="91"/>
      <c r="J54" s="92"/>
    </row>
    <row r="55" spans="2:10" ht="22.5" customHeight="1" thickBot="1" x14ac:dyDescent="0.35">
      <c r="B55" s="25"/>
      <c r="C55" s="132"/>
      <c r="D55" s="133"/>
      <c r="E55" s="133"/>
      <c r="F55" s="134"/>
      <c r="G55" s="26"/>
      <c r="H55" s="27"/>
      <c r="I55" s="27"/>
      <c r="J55" s="28"/>
    </row>
    <row r="57" spans="2:10" ht="27" thickBot="1" x14ac:dyDescent="0.55000000000000004">
      <c r="B57" s="125" t="s">
        <v>38</v>
      </c>
      <c r="C57" s="125"/>
      <c r="D57" s="125"/>
      <c r="E57" s="125"/>
      <c r="F57" s="125"/>
      <c r="G57" s="125"/>
      <c r="H57" s="125"/>
      <c r="I57" s="125"/>
      <c r="J57" s="125"/>
    </row>
    <row r="58" spans="2:10" ht="22.5" customHeight="1" x14ac:dyDescent="0.3">
      <c r="B58" s="108" t="s">
        <v>17</v>
      </c>
      <c r="C58" s="120" t="s">
        <v>18</v>
      </c>
      <c r="D58" s="120"/>
      <c r="E58" s="120"/>
      <c r="F58" s="120"/>
      <c r="G58" s="109" t="s">
        <v>20</v>
      </c>
      <c r="H58" s="24" t="s">
        <v>21</v>
      </c>
      <c r="I58" s="24" t="s">
        <v>22</v>
      </c>
      <c r="J58" s="110" t="s">
        <v>12</v>
      </c>
    </row>
    <row r="59" spans="2:10" ht="22.5" customHeight="1" x14ac:dyDescent="0.3">
      <c r="B59" s="40" t="s">
        <v>1</v>
      </c>
      <c r="C59" s="139"/>
      <c r="D59" s="139"/>
      <c r="E59" s="139"/>
      <c r="F59" s="139"/>
      <c r="G59" s="41">
        <f>SUM(G60:G62)</f>
        <v>359000</v>
      </c>
      <c r="H59" s="42"/>
      <c r="I59" s="42"/>
      <c r="J59" s="43"/>
    </row>
    <row r="60" spans="2:10" ht="22.5" customHeight="1" x14ac:dyDescent="0.3">
      <c r="B60" s="38">
        <v>43704</v>
      </c>
      <c r="C60" s="136" t="s">
        <v>124</v>
      </c>
      <c r="D60" s="137"/>
      <c r="E60" s="137"/>
      <c r="F60" s="138"/>
      <c r="G60" s="39">
        <v>359000</v>
      </c>
      <c r="H60" s="32" t="s">
        <v>125</v>
      </c>
      <c r="I60" s="32">
        <v>10</v>
      </c>
      <c r="J60" s="37"/>
    </row>
    <row r="61" spans="2:10" ht="22.5" customHeight="1" x14ac:dyDescent="0.3">
      <c r="B61" s="38"/>
      <c r="C61" s="135"/>
      <c r="D61" s="135"/>
      <c r="E61" s="135"/>
      <c r="F61" s="135"/>
      <c r="G61" s="36"/>
      <c r="H61" s="32"/>
      <c r="I61" s="32"/>
      <c r="J61" s="37"/>
    </row>
    <row r="62" spans="2:10" ht="22.5" customHeight="1" thickBot="1" x14ac:dyDescent="0.35">
      <c r="B62" s="25"/>
      <c r="C62" s="132"/>
      <c r="D62" s="133"/>
      <c r="E62" s="133"/>
      <c r="F62" s="134"/>
      <c r="G62" s="26"/>
      <c r="H62" s="27"/>
      <c r="I62" s="27"/>
      <c r="J62" s="28"/>
    </row>
  </sheetData>
  <mergeCells count="64">
    <mergeCell ref="B7:D7"/>
    <mergeCell ref="E7:F7"/>
    <mergeCell ref="C45:F45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28:F28"/>
    <mergeCell ref="B19:C22"/>
    <mergeCell ref="D19:F19"/>
    <mergeCell ref="D20:F20"/>
    <mergeCell ref="D21:F21"/>
    <mergeCell ref="D22:F22"/>
    <mergeCell ref="B24:F24"/>
    <mergeCell ref="G24:I24"/>
    <mergeCell ref="J24:J25"/>
    <mergeCell ref="B25:F25"/>
    <mergeCell ref="B26:F26"/>
    <mergeCell ref="B27:F27"/>
    <mergeCell ref="B29:F29"/>
    <mergeCell ref="B31:F31"/>
    <mergeCell ref="B32:J32"/>
    <mergeCell ref="C33:F33"/>
    <mergeCell ref="C34:F34"/>
    <mergeCell ref="C35:F35"/>
    <mergeCell ref="C36:F36"/>
    <mergeCell ref="C37:F37"/>
    <mergeCell ref="C38:F38"/>
    <mergeCell ref="C53:F53"/>
    <mergeCell ref="B40:J40"/>
    <mergeCell ref="C41:F41"/>
    <mergeCell ref="C42:F42"/>
    <mergeCell ref="C43:F43"/>
    <mergeCell ref="C44:F44"/>
    <mergeCell ref="C46:F46"/>
    <mergeCell ref="B48:J48"/>
    <mergeCell ref="C49:F49"/>
    <mergeCell ref="C50:F50"/>
    <mergeCell ref="C51:F51"/>
    <mergeCell ref="C52:F52"/>
    <mergeCell ref="C61:F61"/>
    <mergeCell ref="C62:F62"/>
    <mergeCell ref="C54:F54"/>
    <mergeCell ref="C55:F55"/>
    <mergeCell ref="B57:J57"/>
    <mergeCell ref="C58:F58"/>
    <mergeCell ref="C59:F59"/>
    <mergeCell ref="C60:F6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zoomScale="85" zoomScaleNormal="100" zoomScaleSheetLayoutView="85" workbookViewId="0">
      <selection activeCell="P5" sqref="P5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#REF!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#REF!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#REF!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#REF!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37" zoomScale="85" zoomScaleNormal="100" zoomScaleSheetLayoutView="85" workbookViewId="0">
      <selection activeCell="B57" sqref="B57:J59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'4월'!I26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'4월'!I27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'4월'!I28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'4월'!I29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37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'5월'!I26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'5월'!I27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'5월'!I28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'5월'!I29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43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'6월'!I26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'6월'!I27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'6월'!I28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'6월'!I29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40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'7월'!I26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'7월'!I27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'7월'!I28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'7월'!I29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37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'8월'!I26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'8월'!I27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'8월'!I28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'8월'!I29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37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'9월'!I26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'9월'!I27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'9월'!I28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'9월'!I29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M59"/>
  <sheetViews>
    <sheetView view="pageBreakPreview" topLeftCell="A43" zoomScale="85" zoomScaleNormal="100" zoomScaleSheetLayoutView="85" workbookViewId="0">
      <selection activeCell="B57" sqref="B57:J58"/>
    </sheetView>
  </sheetViews>
  <sheetFormatPr defaultColWidth="8.75" defaultRowHeight="16.5" x14ac:dyDescent="0.3"/>
  <cols>
    <col min="1" max="1" width="5.375" style="1" customWidth="1"/>
    <col min="2" max="2" width="12.125" style="1" customWidth="1"/>
    <col min="3" max="3" width="7.625" style="11" customWidth="1"/>
    <col min="4" max="4" width="13" style="11" customWidth="1"/>
    <col min="5" max="5" width="4.625" style="11" customWidth="1"/>
    <col min="6" max="6" width="9.75" style="11" customWidth="1"/>
    <col min="7" max="7" width="12.875" style="11" customWidth="1"/>
    <col min="8" max="8" width="12.375" style="11" customWidth="1"/>
    <col min="9" max="9" width="12.75" style="11" customWidth="1"/>
    <col min="10" max="10" width="8.875" style="11" customWidth="1"/>
    <col min="11" max="11" width="11.875" style="11" bestFit="1" customWidth="1"/>
    <col min="12" max="16384" width="8.75" style="11"/>
  </cols>
  <sheetData>
    <row r="2" spans="2:13" ht="31.5" x14ac:dyDescent="0.55000000000000004">
      <c r="B2" s="114" t="s">
        <v>41</v>
      </c>
      <c r="C2" s="114"/>
      <c r="D2" s="114"/>
      <c r="E2" s="114"/>
      <c r="F2" s="114"/>
      <c r="G2" s="114"/>
      <c r="H2" s="114"/>
      <c r="I2" s="114"/>
      <c r="J2" s="114"/>
    </row>
    <row r="3" spans="2:13" x14ac:dyDescent="0.3">
      <c r="J3" s="18" t="s">
        <v>19</v>
      </c>
    </row>
    <row r="4" spans="2:13" ht="24.75" customHeight="1" thickBot="1" x14ac:dyDescent="0.55000000000000004">
      <c r="B4" s="5" t="s">
        <v>25</v>
      </c>
      <c r="C4" s="4"/>
      <c r="D4" s="4"/>
    </row>
    <row r="5" spans="2:13" ht="21" customHeight="1" x14ac:dyDescent="0.3">
      <c r="B5" s="119" t="s">
        <v>14</v>
      </c>
      <c r="C5" s="120"/>
      <c r="D5" s="120"/>
      <c r="E5" s="115" t="s">
        <v>23</v>
      </c>
      <c r="F5" s="115"/>
      <c r="G5" s="52" t="s">
        <v>0</v>
      </c>
      <c r="H5" s="52" t="s">
        <v>10</v>
      </c>
      <c r="I5" s="52" t="s">
        <v>11</v>
      </c>
      <c r="J5" s="50" t="s">
        <v>9</v>
      </c>
    </row>
    <row r="6" spans="2:13" ht="20.100000000000001" customHeight="1" x14ac:dyDescent="0.3">
      <c r="B6" s="121" t="s">
        <v>1</v>
      </c>
      <c r="C6" s="122"/>
      <c r="D6" s="122"/>
      <c r="E6" s="116">
        <f>SUM(E7:F10)</f>
        <v>21889000</v>
      </c>
      <c r="F6" s="116"/>
      <c r="G6" s="54" t="e">
        <f>SUM(G7:G10)</f>
        <v>#REF!</v>
      </c>
      <c r="H6" s="54" t="e">
        <f>E6-G6</f>
        <v>#REF!</v>
      </c>
      <c r="I6" s="61" t="e">
        <f>G6/E6</f>
        <v>#REF!</v>
      </c>
      <c r="J6" s="19"/>
    </row>
    <row r="7" spans="2:13" ht="20.100000000000001" customHeight="1" x14ac:dyDescent="0.3">
      <c r="B7" s="121" t="s">
        <v>31</v>
      </c>
      <c r="C7" s="122"/>
      <c r="D7" s="122"/>
      <c r="E7" s="117">
        <v>4180000</v>
      </c>
      <c r="F7" s="117"/>
      <c r="G7" s="54" t="e">
        <f>I26</f>
        <v>#REF!</v>
      </c>
      <c r="H7" s="73" t="e">
        <f t="shared" ref="H7:H10" si="0">E7-G7</f>
        <v>#REF!</v>
      </c>
      <c r="I7" s="61" t="e">
        <f t="shared" ref="I7:I10" si="1">G7/E7</f>
        <v>#REF!</v>
      </c>
      <c r="J7" s="33"/>
      <c r="K7" s="8"/>
    </row>
    <row r="8" spans="2:13" ht="20.100000000000001" customHeight="1" x14ac:dyDescent="0.3">
      <c r="B8" s="121" t="s">
        <v>32</v>
      </c>
      <c r="C8" s="122"/>
      <c r="D8" s="122"/>
      <c r="E8" s="117">
        <v>6451000</v>
      </c>
      <c r="F8" s="117"/>
      <c r="G8" s="54" t="e">
        <f>I27</f>
        <v>#REF!</v>
      </c>
      <c r="H8" s="73" t="e">
        <f t="shared" si="0"/>
        <v>#REF!</v>
      </c>
      <c r="I8" s="61" t="e">
        <f t="shared" si="1"/>
        <v>#REF!</v>
      </c>
      <c r="J8" s="33"/>
      <c r="K8" s="8"/>
      <c r="M8" s="11" t="s">
        <v>42</v>
      </c>
    </row>
    <row r="9" spans="2:13" ht="20.100000000000001" customHeight="1" x14ac:dyDescent="0.3">
      <c r="B9" s="121" t="s">
        <v>33</v>
      </c>
      <c r="C9" s="122"/>
      <c r="D9" s="122"/>
      <c r="E9" s="117">
        <v>8550000</v>
      </c>
      <c r="F9" s="117"/>
      <c r="G9" s="54" t="e">
        <f>I28</f>
        <v>#REF!</v>
      </c>
      <c r="H9" s="73" t="e">
        <f t="shared" si="0"/>
        <v>#REF!</v>
      </c>
      <c r="I9" s="61" t="e">
        <f t="shared" si="1"/>
        <v>#REF!</v>
      </c>
      <c r="J9" s="33"/>
      <c r="K9" s="8"/>
    </row>
    <row r="10" spans="2:13" ht="20.100000000000001" customHeight="1" thickBot="1" x14ac:dyDescent="0.35">
      <c r="B10" s="123" t="s">
        <v>34</v>
      </c>
      <c r="C10" s="124"/>
      <c r="D10" s="124"/>
      <c r="E10" s="118">
        <v>2708000</v>
      </c>
      <c r="F10" s="118"/>
      <c r="G10" s="71" t="e">
        <f>I29</f>
        <v>#REF!</v>
      </c>
      <c r="H10" s="74" t="e">
        <f t="shared" si="0"/>
        <v>#REF!</v>
      </c>
      <c r="I10" s="72" t="e">
        <f t="shared" si="1"/>
        <v>#REF!</v>
      </c>
      <c r="J10" s="34"/>
      <c r="K10" s="8"/>
    </row>
    <row r="11" spans="2:13" ht="20.100000000000001" customHeight="1" x14ac:dyDescent="0.3"/>
    <row r="12" spans="2:13" ht="20.100000000000001" customHeight="1" thickBot="1" x14ac:dyDescent="0.55000000000000004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</row>
    <row r="13" spans="2:13" ht="20.100000000000001" customHeight="1" x14ac:dyDescent="0.3">
      <c r="B13" s="119" t="s">
        <v>28</v>
      </c>
      <c r="C13" s="120"/>
      <c r="D13" s="120"/>
      <c r="E13" s="120"/>
      <c r="F13" s="120"/>
      <c r="G13" s="120" t="s">
        <v>15</v>
      </c>
      <c r="H13" s="120"/>
      <c r="I13" s="120"/>
      <c r="J13" s="126" t="s">
        <v>9</v>
      </c>
    </row>
    <row r="14" spans="2:13" ht="20.100000000000001" customHeight="1" x14ac:dyDescent="0.3">
      <c r="B14" s="128"/>
      <c r="C14" s="129"/>
      <c r="D14" s="129"/>
      <c r="E14" s="129"/>
      <c r="F14" s="129"/>
      <c r="G14" s="53" t="s">
        <v>27</v>
      </c>
      <c r="H14" s="53" t="s">
        <v>30</v>
      </c>
      <c r="I14" s="53" t="s">
        <v>8</v>
      </c>
      <c r="J14" s="127"/>
    </row>
    <row r="15" spans="2:13" ht="20.100000000000001" customHeight="1" x14ac:dyDescent="0.3">
      <c r="B15" s="128" t="s">
        <v>29</v>
      </c>
      <c r="C15" s="129"/>
      <c r="D15" s="129"/>
      <c r="E15" s="129"/>
      <c r="F15" s="129"/>
      <c r="G15" s="55" t="e">
        <f>SUM(G16,G19)</f>
        <v>#REF!</v>
      </c>
      <c r="H15" s="55">
        <f>SUM(H16,H19)</f>
        <v>2489000</v>
      </c>
      <c r="I15" s="55" t="e">
        <f>SUM(I16,I19)</f>
        <v>#REF!</v>
      </c>
      <c r="J15" s="56"/>
    </row>
    <row r="16" spans="2:13" ht="20.100000000000001" customHeight="1" x14ac:dyDescent="0.3">
      <c r="B16" s="128" t="s">
        <v>16</v>
      </c>
      <c r="C16" s="129"/>
      <c r="D16" s="129" t="s">
        <v>13</v>
      </c>
      <c r="E16" s="129"/>
      <c r="F16" s="129"/>
      <c r="G16" s="15" t="e">
        <f>#REF!</f>
        <v>#REF!</v>
      </c>
      <c r="H16" s="15">
        <f t="shared" ref="H16" si="2">SUM(H17:H18)</f>
        <v>50000</v>
      </c>
      <c r="I16" s="15" t="e">
        <f>SUM(G16:H16)</f>
        <v>#REF!</v>
      </c>
      <c r="J16" s="2"/>
    </row>
    <row r="17" spans="2:10" ht="20.100000000000001" customHeight="1" x14ac:dyDescent="0.3">
      <c r="B17" s="128"/>
      <c r="C17" s="129"/>
      <c r="D17" s="129" t="s">
        <v>2</v>
      </c>
      <c r="E17" s="129"/>
      <c r="F17" s="129"/>
      <c r="G17" s="15" t="e">
        <f>#REF!</f>
        <v>#REF!</v>
      </c>
      <c r="H17" s="15">
        <v>0</v>
      </c>
      <c r="I17" s="15" t="e">
        <f t="shared" ref="I17:I22" si="3">SUM(G17:H17)</f>
        <v>#REF!</v>
      </c>
      <c r="J17" s="2"/>
    </row>
    <row r="18" spans="2:10" ht="20.100000000000001" customHeight="1" x14ac:dyDescent="0.3">
      <c r="B18" s="128"/>
      <c r="C18" s="129"/>
      <c r="D18" s="129" t="s">
        <v>3</v>
      </c>
      <c r="E18" s="129"/>
      <c r="F18" s="129"/>
      <c r="G18" s="15" t="e">
        <f>#REF!</f>
        <v>#REF!</v>
      </c>
      <c r="H18" s="15">
        <v>50000</v>
      </c>
      <c r="I18" s="15" t="e">
        <f t="shared" si="3"/>
        <v>#REF!</v>
      </c>
      <c r="J18" s="2"/>
    </row>
    <row r="19" spans="2:10" ht="20.100000000000001" customHeight="1" x14ac:dyDescent="0.3">
      <c r="B19" s="128" t="s">
        <v>4</v>
      </c>
      <c r="C19" s="129"/>
      <c r="D19" s="129" t="s">
        <v>13</v>
      </c>
      <c r="E19" s="129"/>
      <c r="F19" s="129"/>
      <c r="G19" s="15" t="e">
        <f>#REF!</f>
        <v>#REF!</v>
      </c>
      <c r="H19" s="15">
        <f>SUM(H20:H22)</f>
        <v>2439000</v>
      </c>
      <c r="I19" s="15" t="e">
        <f t="shared" si="3"/>
        <v>#REF!</v>
      </c>
      <c r="J19" s="2"/>
    </row>
    <row r="20" spans="2:10" ht="20.100000000000001" customHeight="1" x14ac:dyDescent="0.3">
      <c r="B20" s="128"/>
      <c r="C20" s="129"/>
      <c r="D20" s="129" t="s">
        <v>5</v>
      </c>
      <c r="E20" s="129"/>
      <c r="F20" s="129"/>
      <c r="G20" s="15" t="e">
        <f>#REF!</f>
        <v>#REF!</v>
      </c>
      <c r="H20" s="16">
        <v>2439000</v>
      </c>
      <c r="I20" s="15" t="e">
        <f t="shared" si="3"/>
        <v>#REF!</v>
      </c>
      <c r="J20" s="2"/>
    </row>
    <row r="21" spans="2:10" ht="20.100000000000001" customHeight="1" x14ac:dyDescent="0.3">
      <c r="B21" s="128"/>
      <c r="C21" s="129"/>
      <c r="D21" s="129" t="s">
        <v>6</v>
      </c>
      <c r="E21" s="129"/>
      <c r="F21" s="129"/>
      <c r="G21" s="15" t="e">
        <f>#REF!</f>
        <v>#REF!</v>
      </c>
      <c r="H21" s="15">
        <v>0</v>
      </c>
      <c r="I21" s="15" t="e">
        <f t="shared" si="3"/>
        <v>#REF!</v>
      </c>
      <c r="J21" s="2"/>
    </row>
    <row r="22" spans="2:10" ht="20.100000000000001" customHeight="1" thickBot="1" x14ac:dyDescent="0.35">
      <c r="B22" s="130"/>
      <c r="C22" s="131"/>
      <c r="D22" s="131" t="s">
        <v>7</v>
      </c>
      <c r="E22" s="131"/>
      <c r="F22" s="131"/>
      <c r="G22" s="17" t="e">
        <f>#REF!</f>
        <v>#REF!</v>
      </c>
      <c r="H22" s="17">
        <v>0</v>
      </c>
      <c r="I22" s="17" t="e">
        <f t="shared" si="3"/>
        <v>#REF!</v>
      </c>
      <c r="J22" s="3"/>
    </row>
    <row r="23" spans="2:10" ht="20.100000000000001" customHeight="1" thickBot="1" x14ac:dyDescent="0.35">
      <c r="B23" s="60"/>
      <c r="C23" s="57"/>
      <c r="D23" s="57"/>
      <c r="E23" s="57"/>
      <c r="F23" s="57"/>
      <c r="G23" s="58"/>
      <c r="H23" s="58"/>
      <c r="I23" s="58"/>
      <c r="J23" s="59"/>
    </row>
    <row r="24" spans="2:10" ht="20.100000000000001" customHeight="1" x14ac:dyDescent="0.3">
      <c r="B24" s="119" t="s">
        <v>43</v>
      </c>
      <c r="C24" s="120"/>
      <c r="D24" s="120"/>
      <c r="E24" s="120"/>
      <c r="F24" s="120"/>
      <c r="G24" s="120" t="s">
        <v>15</v>
      </c>
      <c r="H24" s="120"/>
      <c r="I24" s="120"/>
      <c r="J24" s="126" t="s">
        <v>9</v>
      </c>
    </row>
    <row r="25" spans="2:10" ht="20.100000000000001" customHeight="1" x14ac:dyDescent="0.3">
      <c r="B25" s="128"/>
      <c r="C25" s="129"/>
      <c r="D25" s="129"/>
      <c r="E25" s="129"/>
      <c r="F25" s="129"/>
      <c r="G25" s="69" t="s">
        <v>27</v>
      </c>
      <c r="H25" s="69" t="s">
        <v>39</v>
      </c>
      <c r="I25" s="69" t="s">
        <v>40</v>
      </c>
      <c r="J25" s="127"/>
    </row>
    <row r="26" spans="2:10" ht="20.100000000000001" customHeight="1" x14ac:dyDescent="0.3">
      <c r="B26" s="121" t="s">
        <v>31</v>
      </c>
      <c r="C26" s="122"/>
      <c r="D26" s="122"/>
      <c r="E26" s="122"/>
      <c r="F26" s="122"/>
      <c r="G26" s="69" t="e">
        <f>'10월'!I26</f>
        <v>#REF!</v>
      </c>
      <c r="H26" s="69">
        <f>G34</f>
        <v>0</v>
      </c>
      <c r="I26" s="69" t="e">
        <f>SUM(G26:H26)</f>
        <v>#REF!</v>
      </c>
      <c r="J26" s="2"/>
    </row>
    <row r="27" spans="2:10" ht="20.100000000000001" customHeight="1" x14ac:dyDescent="0.3">
      <c r="B27" s="121" t="s">
        <v>32</v>
      </c>
      <c r="C27" s="122"/>
      <c r="D27" s="122"/>
      <c r="E27" s="122"/>
      <c r="F27" s="122"/>
      <c r="G27" s="69" t="e">
        <f>'10월'!I27</f>
        <v>#REF!</v>
      </c>
      <c r="H27" s="69">
        <f>G42</f>
        <v>0</v>
      </c>
      <c r="I27" s="69" t="e">
        <f t="shared" ref="I27:I29" si="4">SUM(G27:H27)</f>
        <v>#REF!</v>
      </c>
      <c r="J27" s="2"/>
    </row>
    <row r="28" spans="2:10" ht="20.100000000000001" customHeight="1" x14ac:dyDescent="0.3">
      <c r="B28" s="121" t="s">
        <v>33</v>
      </c>
      <c r="C28" s="122"/>
      <c r="D28" s="122"/>
      <c r="E28" s="122"/>
      <c r="F28" s="122"/>
      <c r="G28" s="69" t="e">
        <f>'10월'!I28</f>
        <v>#REF!</v>
      </c>
      <c r="H28" s="69">
        <f>G49</f>
        <v>0</v>
      </c>
      <c r="I28" s="69" t="e">
        <f t="shared" si="4"/>
        <v>#REF!</v>
      </c>
      <c r="J28" s="2"/>
    </row>
    <row r="29" spans="2:10" ht="20.100000000000001" customHeight="1" thickBot="1" x14ac:dyDescent="0.35">
      <c r="B29" s="123" t="s">
        <v>34</v>
      </c>
      <c r="C29" s="124"/>
      <c r="D29" s="124"/>
      <c r="E29" s="124"/>
      <c r="F29" s="124"/>
      <c r="G29" s="70" t="e">
        <f>'10월'!I29</f>
        <v>#REF!</v>
      </c>
      <c r="H29" s="70">
        <f>G56</f>
        <v>0</v>
      </c>
      <c r="I29" s="70" t="e">
        <f t="shared" si="4"/>
        <v>#REF!</v>
      </c>
      <c r="J29" s="3"/>
    </row>
    <row r="30" spans="2:10" ht="20.100000000000001" customHeight="1" x14ac:dyDescent="0.3">
      <c r="B30" s="57"/>
      <c r="C30" s="57"/>
      <c r="D30" s="57"/>
      <c r="E30" s="57"/>
      <c r="F30" s="57"/>
      <c r="G30" s="58"/>
      <c r="H30" s="58"/>
      <c r="I30" s="58"/>
      <c r="J30" s="59"/>
    </row>
    <row r="31" spans="2:10" x14ac:dyDescent="0.3">
      <c r="B31" s="144"/>
      <c r="C31" s="144"/>
      <c r="D31" s="144"/>
      <c r="E31" s="144"/>
      <c r="F31" s="144"/>
    </row>
    <row r="32" spans="2:10" ht="27" thickBot="1" x14ac:dyDescent="0.55000000000000004">
      <c r="B32" s="125" t="s">
        <v>35</v>
      </c>
      <c r="C32" s="125"/>
      <c r="D32" s="125"/>
      <c r="E32" s="125"/>
      <c r="F32" s="125"/>
      <c r="G32" s="125"/>
      <c r="H32" s="125"/>
      <c r="I32" s="125"/>
      <c r="J32" s="125"/>
    </row>
    <row r="33" spans="1:10" s="6" customFormat="1" ht="22.5" customHeight="1" x14ac:dyDescent="0.3">
      <c r="A33" s="7"/>
      <c r="B33" s="51" t="s">
        <v>17</v>
      </c>
      <c r="C33" s="120" t="s">
        <v>18</v>
      </c>
      <c r="D33" s="120"/>
      <c r="E33" s="120"/>
      <c r="F33" s="120"/>
      <c r="G33" s="52" t="s">
        <v>20</v>
      </c>
      <c r="H33" s="24" t="s">
        <v>21</v>
      </c>
      <c r="I33" s="24" t="s">
        <v>22</v>
      </c>
      <c r="J33" s="50" t="s">
        <v>12</v>
      </c>
    </row>
    <row r="34" spans="1:10" ht="22.5" customHeight="1" x14ac:dyDescent="0.3">
      <c r="B34" s="40" t="s">
        <v>1</v>
      </c>
      <c r="C34" s="139"/>
      <c r="D34" s="139"/>
      <c r="E34" s="139"/>
      <c r="F34" s="139"/>
      <c r="G34" s="41">
        <f>SUM(G35:G38)</f>
        <v>0</v>
      </c>
      <c r="H34" s="63"/>
      <c r="I34" s="64"/>
      <c r="J34" s="19"/>
    </row>
    <row r="35" spans="1:10" ht="22.5" customHeight="1" x14ac:dyDescent="0.3">
      <c r="B35" s="35"/>
      <c r="C35" s="142"/>
      <c r="D35" s="142"/>
      <c r="E35" s="142"/>
      <c r="F35" s="142"/>
      <c r="G35" s="36"/>
      <c r="H35" s="32"/>
      <c r="I35" s="32"/>
      <c r="J35" s="37"/>
    </row>
    <row r="36" spans="1:10" ht="22.5" customHeight="1" x14ac:dyDescent="0.3">
      <c r="B36" s="35"/>
      <c r="C36" s="142"/>
      <c r="D36" s="142"/>
      <c r="E36" s="142"/>
      <c r="F36" s="142"/>
      <c r="G36" s="36"/>
      <c r="H36" s="32"/>
      <c r="I36" s="32"/>
      <c r="J36" s="37"/>
    </row>
    <row r="37" spans="1:10" ht="22.5" customHeight="1" x14ac:dyDescent="0.3">
      <c r="B37" s="65"/>
      <c r="C37" s="135"/>
      <c r="D37" s="135"/>
      <c r="E37" s="135"/>
      <c r="F37" s="135"/>
      <c r="G37" s="66"/>
      <c r="H37" s="67"/>
      <c r="I37" s="67"/>
      <c r="J37" s="68"/>
    </row>
    <row r="38" spans="1:10" ht="22.5" customHeight="1" thickBot="1" x14ac:dyDescent="0.35">
      <c r="B38" s="25"/>
      <c r="C38" s="145"/>
      <c r="D38" s="145"/>
      <c r="E38" s="145"/>
      <c r="F38" s="145"/>
      <c r="G38" s="26"/>
      <c r="H38" s="27"/>
      <c r="I38" s="27"/>
      <c r="J38" s="62"/>
    </row>
    <row r="39" spans="1:10" x14ac:dyDescent="0.3">
      <c r="H39" s="1"/>
    </row>
    <row r="40" spans="1:10" ht="27" thickBot="1" x14ac:dyDescent="0.55000000000000004">
      <c r="B40" s="125" t="s">
        <v>36</v>
      </c>
      <c r="C40" s="125"/>
      <c r="D40" s="125"/>
      <c r="E40" s="125"/>
      <c r="F40" s="125"/>
      <c r="G40" s="125"/>
      <c r="H40" s="125"/>
      <c r="I40" s="125"/>
      <c r="J40" s="125"/>
    </row>
    <row r="41" spans="1:10" s="6" customFormat="1" ht="22.5" customHeight="1" x14ac:dyDescent="0.3">
      <c r="A41" s="7"/>
      <c r="B41" s="51" t="s">
        <v>17</v>
      </c>
      <c r="C41" s="120" t="s">
        <v>18</v>
      </c>
      <c r="D41" s="120"/>
      <c r="E41" s="120"/>
      <c r="F41" s="120"/>
      <c r="G41" s="52" t="s">
        <v>20</v>
      </c>
      <c r="H41" s="24" t="s">
        <v>21</v>
      </c>
      <c r="I41" s="24" t="s">
        <v>22</v>
      </c>
      <c r="J41" s="50" t="s">
        <v>12</v>
      </c>
    </row>
    <row r="42" spans="1:10" ht="22.5" customHeight="1" x14ac:dyDescent="0.3">
      <c r="B42" s="40" t="s">
        <v>1</v>
      </c>
      <c r="C42" s="139"/>
      <c r="D42" s="139"/>
      <c r="E42" s="139"/>
      <c r="F42" s="139"/>
      <c r="G42" s="41">
        <f>SUM(G43:G45)</f>
        <v>0</v>
      </c>
      <c r="H42" s="42"/>
      <c r="I42" s="42"/>
      <c r="J42" s="43"/>
    </row>
    <row r="43" spans="1:10" ht="22.5" customHeight="1" x14ac:dyDescent="0.3">
      <c r="B43" s="38"/>
      <c r="C43" s="136"/>
      <c r="D43" s="137"/>
      <c r="E43" s="137"/>
      <c r="F43" s="138"/>
      <c r="G43" s="39"/>
      <c r="H43" s="32"/>
      <c r="I43" s="32"/>
      <c r="J43" s="37"/>
    </row>
    <row r="44" spans="1:10" ht="22.5" customHeight="1" x14ac:dyDescent="0.3">
      <c r="B44" s="38"/>
      <c r="C44" s="135"/>
      <c r="D44" s="135"/>
      <c r="E44" s="135"/>
      <c r="F44" s="135"/>
      <c r="G44" s="36"/>
      <c r="H44" s="32"/>
      <c r="I44" s="32"/>
      <c r="J44" s="37"/>
    </row>
    <row r="45" spans="1:10" ht="22.5" customHeight="1" thickBot="1" x14ac:dyDescent="0.35">
      <c r="B45" s="25"/>
      <c r="C45" s="132"/>
      <c r="D45" s="133"/>
      <c r="E45" s="133"/>
      <c r="F45" s="134"/>
      <c r="G45" s="26"/>
      <c r="H45" s="27"/>
      <c r="I45" s="27"/>
      <c r="J45" s="28"/>
    </row>
    <row r="47" spans="1:10" ht="27" thickBot="1" x14ac:dyDescent="0.55000000000000004">
      <c r="B47" s="125" t="s">
        <v>37</v>
      </c>
      <c r="C47" s="125"/>
      <c r="D47" s="125"/>
      <c r="E47" s="125"/>
      <c r="F47" s="125"/>
      <c r="G47" s="125"/>
      <c r="H47" s="125"/>
      <c r="I47" s="125"/>
      <c r="J47" s="125"/>
    </row>
    <row r="48" spans="1:10" ht="22.5" customHeight="1" x14ac:dyDescent="0.3">
      <c r="B48" s="51" t="s">
        <v>17</v>
      </c>
      <c r="C48" s="120" t="s">
        <v>18</v>
      </c>
      <c r="D48" s="120"/>
      <c r="E48" s="120"/>
      <c r="F48" s="120"/>
      <c r="G48" s="52" t="s">
        <v>20</v>
      </c>
      <c r="H48" s="24" t="s">
        <v>21</v>
      </c>
      <c r="I48" s="24" t="s">
        <v>22</v>
      </c>
      <c r="J48" s="50" t="s">
        <v>12</v>
      </c>
    </row>
    <row r="49" spans="2:10" ht="22.5" customHeight="1" x14ac:dyDescent="0.3">
      <c r="B49" s="40" t="s">
        <v>1</v>
      </c>
      <c r="C49" s="139"/>
      <c r="D49" s="139"/>
      <c r="E49" s="139"/>
      <c r="F49" s="139"/>
      <c r="G49" s="41">
        <f>SUM(G50:G52)</f>
        <v>0</v>
      </c>
      <c r="H49" s="42"/>
      <c r="I49" s="42"/>
      <c r="J49" s="43"/>
    </row>
    <row r="50" spans="2:10" ht="22.5" customHeight="1" x14ac:dyDescent="0.3">
      <c r="B50" s="38"/>
      <c r="C50" s="136"/>
      <c r="D50" s="137"/>
      <c r="E50" s="137"/>
      <c r="F50" s="138"/>
      <c r="G50" s="39"/>
      <c r="H50" s="32"/>
      <c r="I50" s="32"/>
      <c r="J50" s="37"/>
    </row>
    <row r="51" spans="2:10" ht="22.5" customHeight="1" x14ac:dyDescent="0.3">
      <c r="B51" s="38"/>
      <c r="C51" s="135"/>
      <c r="D51" s="135"/>
      <c r="E51" s="135"/>
      <c r="F51" s="135"/>
      <c r="G51" s="36"/>
      <c r="H51" s="32"/>
      <c r="I51" s="32"/>
      <c r="J51" s="37"/>
    </row>
    <row r="52" spans="2:10" ht="22.5" customHeight="1" thickBot="1" x14ac:dyDescent="0.35">
      <c r="B52" s="25"/>
      <c r="C52" s="132"/>
      <c r="D52" s="133"/>
      <c r="E52" s="133"/>
      <c r="F52" s="134"/>
      <c r="G52" s="26"/>
      <c r="H52" s="27"/>
      <c r="I52" s="27"/>
      <c r="J52" s="28"/>
    </row>
    <row r="54" spans="2:10" ht="27" thickBot="1" x14ac:dyDescent="0.55000000000000004">
      <c r="B54" s="125" t="s">
        <v>38</v>
      </c>
      <c r="C54" s="125"/>
      <c r="D54" s="125"/>
      <c r="E54" s="125"/>
      <c r="F54" s="125"/>
      <c r="G54" s="125"/>
      <c r="H54" s="125"/>
      <c r="I54" s="125"/>
      <c r="J54" s="125"/>
    </row>
    <row r="55" spans="2:10" ht="22.5" customHeight="1" x14ac:dyDescent="0.3">
      <c r="B55" s="51" t="s">
        <v>17</v>
      </c>
      <c r="C55" s="120" t="s">
        <v>18</v>
      </c>
      <c r="D55" s="120"/>
      <c r="E55" s="120"/>
      <c r="F55" s="120"/>
      <c r="G55" s="52" t="s">
        <v>20</v>
      </c>
      <c r="H55" s="24" t="s">
        <v>21</v>
      </c>
      <c r="I55" s="24" t="s">
        <v>22</v>
      </c>
      <c r="J55" s="50" t="s">
        <v>12</v>
      </c>
    </row>
    <row r="56" spans="2:10" ht="22.5" customHeight="1" x14ac:dyDescent="0.3">
      <c r="B56" s="40" t="s">
        <v>1</v>
      </c>
      <c r="C56" s="139"/>
      <c r="D56" s="139"/>
      <c r="E56" s="139"/>
      <c r="F56" s="139"/>
      <c r="G56" s="41">
        <f>SUM(G57:G59)</f>
        <v>0</v>
      </c>
      <c r="H56" s="42"/>
      <c r="I56" s="42"/>
      <c r="J56" s="43"/>
    </row>
    <row r="57" spans="2:10" ht="22.5" customHeight="1" x14ac:dyDescent="0.3">
      <c r="B57" s="38"/>
      <c r="C57" s="136"/>
      <c r="D57" s="137"/>
      <c r="E57" s="137"/>
      <c r="F57" s="138"/>
      <c r="G57" s="39"/>
      <c r="H57" s="32"/>
      <c r="I57" s="32"/>
      <c r="J57" s="37"/>
    </row>
    <row r="58" spans="2:10" ht="22.5" customHeight="1" x14ac:dyDescent="0.3">
      <c r="B58" s="38"/>
      <c r="C58" s="135"/>
      <c r="D58" s="135"/>
      <c r="E58" s="135"/>
      <c r="F58" s="135"/>
      <c r="G58" s="36"/>
      <c r="H58" s="32"/>
      <c r="I58" s="32"/>
      <c r="J58" s="37"/>
    </row>
    <row r="59" spans="2:10" ht="22.5" customHeight="1" thickBot="1" x14ac:dyDescent="0.35">
      <c r="B59" s="25"/>
      <c r="C59" s="132"/>
      <c r="D59" s="133"/>
      <c r="E59" s="133"/>
      <c r="F59" s="134"/>
      <c r="G59" s="26"/>
      <c r="H59" s="27"/>
      <c r="I59" s="27"/>
      <c r="J59" s="28"/>
    </row>
  </sheetData>
  <mergeCells count="61">
    <mergeCell ref="B7:D7"/>
    <mergeCell ref="E7:F7"/>
    <mergeCell ref="B2:J2"/>
    <mergeCell ref="B5:D5"/>
    <mergeCell ref="E5:F5"/>
    <mergeCell ref="B6:D6"/>
    <mergeCell ref="E6:F6"/>
    <mergeCell ref="B16:C18"/>
    <mergeCell ref="D16:F16"/>
    <mergeCell ref="D17:F17"/>
    <mergeCell ref="D18:F18"/>
    <mergeCell ref="B8:D8"/>
    <mergeCell ref="E8:F8"/>
    <mergeCell ref="B9:D9"/>
    <mergeCell ref="E9:F9"/>
    <mergeCell ref="B10:D10"/>
    <mergeCell ref="E10:F10"/>
    <mergeCell ref="B12:J12"/>
    <mergeCell ref="B13:F14"/>
    <mergeCell ref="G13:I13"/>
    <mergeCell ref="J13:J14"/>
    <mergeCell ref="B15:F15"/>
    <mergeCell ref="B19:C22"/>
    <mergeCell ref="D19:F19"/>
    <mergeCell ref="D20:F20"/>
    <mergeCell ref="D21:F21"/>
    <mergeCell ref="D22:F22"/>
    <mergeCell ref="C35:F35"/>
    <mergeCell ref="G24:I24"/>
    <mergeCell ref="J24:J25"/>
    <mergeCell ref="B25:F25"/>
    <mergeCell ref="B26:F26"/>
    <mergeCell ref="B27:F27"/>
    <mergeCell ref="B28:F28"/>
    <mergeCell ref="B24:F24"/>
    <mergeCell ref="B29:F29"/>
    <mergeCell ref="B31:F31"/>
    <mergeCell ref="B32:J32"/>
    <mergeCell ref="C33:F33"/>
    <mergeCell ref="C34:F34"/>
    <mergeCell ref="C49:F49"/>
    <mergeCell ref="C36:F36"/>
    <mergeCell ref="C37:F37"/>
    <mergeCell ref="C38:F38"/>
    <mergeCell ref="B40:J40"/>
    <mergeCell ref="C41:F41"/>
    <mergeCell ref="C42:F42"/>
    <mergeCell ref="C43:F43"/>
    <mergeCell ref="C44:F44"/>
    <mergeCell ref="C45:F45"/>
    <mergeCell ref="B47:J47"/>
    <mergeCell ref="C48:F48"/>
    <mergeCell ref="C57:F57"/>
    <mergeCell ref="C58:F58"/>
    <mergeCell ref="C59:F59"/>
    <mergeCell ref="C50:F50"/>
    <mergeCell ref="C51:F51"/>
    <mergeCell ref="C52:F52"/>
    <mergeCell ref="B54:J54"/>
    <mergeCell ref="C55:F55"/>
    <mergeCell ref="C56:F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17</vt:i4>
      </vt:variant>
    </vt:vector>
  </HeadingPairs>
  <TitlesOfParts>
    <vt:vector size="34" baseType="lpstr">
      <vt:lpstr>1월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2월</vt:lpstr>
      <vt:lpstr>3월</vt:lpstr>
      <vt:lpstr>4월.</vt:lpstr>
      <vt:lpstr>5월.</vt:lpstr>
      <vt:lpstr>6월.</vt:lpstr>
      <vt:lpstr>7월.</vt:lpstr>
      <vt:lpstr>8월.</vt:lpstr>
      <vt:lpstr>'10월'!Print_Area</vt:lpstr>
      <vt:lpstr>'11월'!Print_Area</vt:lpstr>
      <vt:lpstr>'12월'!Print_Area</vt:lpstr>
      <vt:lpstr>'1월'!Print_Area</vt:lpstr>
      <vt:lpstr>'2월'!Print_Area</vt:lpstr>
      <vt:lpstr>'3월'!Print_Area</vt:lpstr>
      <vt:lpstr>'4월'!Print_Area</vt:lpstr>
      <vt:lpstr>'4월.'!Print_Area</vt:lpstr>
      <vt:lpstr>'5월'!Print_Area</vt:lpstr>
      <vt:lpstr>'5월.'!Print_Area</vt:lpstr>
      <vt:lpstr>'6월'!Print_Area</vt:lpstr>
      <vt:lpstr>'6월.'!Print_Area</vt:lpstr>
      <vt:lpstr>'7월'!Print_Area</vt:lpstr>
      <vt:lpstr>'7월.'!Print_Area</vt:lpstr>
      <vt:lpstr>'8월'!Print_Area</vt:lpstr>
      <vt:lpstr>'8월.'!Print_Area</vt:lpstr>
      <vt:lpstr>'9월'!Print_Area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2019-09-11T07:44:58Z</dcterms:modified>
</cp:coreProperties>
</file>